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720" windowHeight="12360" activeTab="0"/>
  </bookViews>
  <sheets>
    <sheet name="schnittliste" sheetId="1" r:id="rId1"/>
    <sheet name="Ausdruck" sheetId="2" r:id="rId2"/>
  </sheets>
  <definedNames>
    <definedName name="\M">'Ausdruck'!#REF!</definedName>
    <definedName name="_xlnm.Print_Area" localSheetId="1">'Ausdruck'!$A$1:$I$32</definedName>
    <definedName name="_xlnm.Print_Area" localSheetId="0">'schnittliste'!$A$1:$AG$31</definedName>
  </definedNames>
  <calcPr fullCalcOnLoad="1" refMode="R1C1"/>
</workbook>
</file>

<file path=xl/sharedStrings.xml><?xml version="1.0" encoding="utf-8"?>
<sst xmlns="http://schemas.openxmlformats.org/spreadsheetml/2006/main" count="89" uniqueCount="84">
  <si>
    <t>Kulzinger Gerhard</t>
  </si>
  <si>
    <t>Kagerer Josef</t>
  </si>
  <si>
    <t>Widl Florian</t>
  </si>
  <si>
    <t>Zavaschi Sorin</t>
  </si>
  <si>
    <t>Kagerer Johann</t>
  </si>
  <si>
    <t>Stadler Wolfgang</t>
  </si>
  <si>
    <t>Zavaschi Michael</t>
  </si>
  <si>
    <t>Schnittliste</t>
  </si>
  <si>
    <t>Heidrich Georg</t>
  </si>
  <si>
    <t>Leichtl Helmut</t>
  </si>
  <si>
    <t>Ponkratz Robert</t>
  </si>
  <si>
    <t>Leichtl Rita</t>
  </si>
  <si>
    <t>Eichenseher Theo</t>
  </si>
  <si>
    <t>Witt Michael</t>
  </si>
  <si>
    <t>Zieglmeier Roswitha</t>
  </si>
  <si>
    <t>A1</t>
  </si>
  <si>
    <t>A2</t>
  </si>
  <si>
    <t>A4</t>
  </si>
  <si>
    <t>A3</t>
  </si>
  <si>
    <t>Pörner Peter</t>
  </si>
  <si>
    <t>Platz</t>
  </si>
  <si>
    <t>M</t>
  </si>
  <si>
    <t>Gesamt-
kämpfe</t>
  </si>
  <si>
    <t>Gesamt-
Holz</t>
  </si>
  <si>
    <t>Anzahl 
Kämpfe</t>
  </si>
  <si>
    <t>Kämpfe 
Vorjahre</t>
  </si>
  <si>
    <t xml:space="preserve">Schnitt
</t>
  </si>
  <si>
    <t>Sport-Kegel-Klub Walhalla Donaustauf e.V.</t>
  </si>
  <si>
    <t xml:space="preserve">Ergebnisse aus dem Zeitraum </t>
  </si>
  <si>
    <t>Witt Romelia</t>
  </si>
  <si>
    <t>Rückrunde</t>
  </si>
  <si>
    <t>Vorrunde</t>
  </si>
  <si>
    <t>Sportkegelklub Walhalla Donaustauf e.V.</t>
  </si>
  <si>
    <t>Platz-</t>
  </si>
  <si>
    <t xml:space="preserve">           Name</t>
  </si>
  <si>
    <t>Gesamt-</t>
  </si>
  <si>
    <t>Durch-</t>
  </si>
  <si>
    <t>Kämpfe</t>
  </si>
  <si>
    <t xml:space="preserve">  Nr.</t>
  </si>
  <si>
    <t>schaft</t>
  </si>
  <si>
    <t xml:space="preserve"> </t>
  </si>
  <si>
    <t>Holzzahl</t>
  </si>
  <si>
    <t>schnitt</t>
  </si>
  <si>
    <t>kämpfe</t>
  </si>
  <si>
    <t>Mann-</t>
  </si>
  <si>
    <t>Saison</t>
  </si>
  <si>
    <t>Donaustauf ,</t>
  </si>
  <si>
    <t>Zavaschi Cristina</t>
  </si>
  <si>
    <t>Spieler</t>
  </si>
  <si>
    <t>Aushelfer</t>
  </si>
  <si>
    <t>Link Karl-Heinz</t>
  </si>
  <si>
    <t>Stenrüter Heinz</t>
  </si>
  <si>
    <t>Brosch Annerose</t>
  </si>
  <si>
    <t>letzter Spieltag</t>
  </si>
  <si>
    <t>Spieltag</t>
  </si>
  <si>
    <t>letzter</t>
  </si>
  <si>
    <t>die Ergebnisse des letzten, aktuellen Spieltages sind in der Spalte "letzter Spieltag"</t>
  </si>
  <si>
    <t>die Ergebnisse des letzten Spieltages in der Spalte "letzter Spieltag"</t>
  </si>
  <si>
    <t xml:space="preserve"> und in der Vor- oder Rückrunde oder Aushelfer einzutragen.</t>
  </si>
  <si>
    <t>nach dem Eintragen von neuen Ergebnissen,</t>
  </si>
  <si>
    <t xml:space="preserve"> den Bereich (Spalte M mit letzter Spieltag und alle Spieler mit mindestens einem Ergebnis) markieren</t>
  </si>
  <si>
    <t>und dann nach Schnitt absteigend sortieren.</t>
  </si>
  <si>
    <t>Ergenisse in rot gehen zu 50 % in die Schnittberechnung ein, weil 50 Schub vollendet waren</t>
  </si>
  <si>
    <t>Herren 1</t>
  </si>
  <si>
    <t>Herren 2</t>
  </si>
  <si>
    <t>Herren 3</t>
  </si>
  <si>
    <t>Querprüfung</t>
  </si>
  <si>
    <t>Differenz</t>
  </si>
  <si>
    <t>sind vor dem Eintrag neuer Ergebnisse zu löschen</t>
  </si>
  <si>
    <t>Niebler Richard</t>
  </si>
  <si>
    <t>Saison Best</t>
  </si>
  <si>
    <t>Saison 2013/2014</t>
  </si>
  <si>
    <t>Märkl Max</t>
  </si>
  <si>
    <t>Sommerer Tanja</t>
  </si>
  <si>
    <t>Schlehuber Franz</t>
  </si>
  <si>
    <t>Frauen</t>
  </si>
  <si>
    <t>Ergebnisse aus der Saison 2013/2014</t>
  </si>
  <si>
    <t>Der Sportwart</t>
  </si>
  <si>
    <t>abs. Best</t>
  </si>
  <si>
    <t>* ab Rückrunde 2. Mannschaft</t>
  </si>
  <si>
    <t>Tagessumme</t>
  </si>
  <si>
    <t>Hintermeier Thomas</t>
  </si>
  <si>
    <t>2 *</t>
  </si>
  <si>
    <t>Kraus Robert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</si>
</sst>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]#,##0.00_);[Red]\([$€]#,##0.00\)"/>
    <numFmt numFmtId="165" formatCode="dd/mm/yy;@"/>
  </numFmts>
  <fonts count="74">
    <font>
      <sz val="10"/>
      <name val="MS Sans Serif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color indexed="10"/>
      <name val="Arial Narrow"/>
      <family val="2"/>
    </font>
    <font>
      <b/>
      <sz val="30"/>
      <name val="Arial Narrow"/>
      <family val="2"/>
    </font>
    <font>
      <sz val="12"/>
      <name val="Arial"/>
      <family val="2"/>
    </font>
    <font>
      <b/>
      <u val="single"/>
      <sz val="28"/>
      <name val="Arial"/>
      <family val="2"/>
    </font>
    <font>
      <u val="single"/>
      <sz val="24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 val="single"/>
      <sz val="24"/>
      <name val="Arial"/>
      <family val="2"/>
    </font>
    <font>
      <b/>
      <sz val="20"/>
      <color indexed="12"/>
      <name val="Arial Narrow"/>
      <family val="2"/>
    </font>
    <font>
      <sz val="16"/>
      <color indexed="12"/>
      <name val="Arial Narrow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6.7"/>
      <color indexed="20"/>
      <name val="MS Sans Serif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6.7"/>
      <color indexed="12"/>
      <name val="MS Sans Serif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6"/>
      <color indexed="10"/>
      <name val="Arial Narrow"/>
      <family val="2"/>
    </font>
    <font>
      <sz val="12"/>
      <color indexed="10"/>
      <name val="Arial"/>
      <family val="2"/>
    </font>
    <font>
      <b/>
      <sz val="17"/>
      <color indexed="10"/>
      <name val="Arial"/>
      <family val="2"/>
    </font>
    <font>
      <b/>
      <sz val="17"/>
      <color indexed="62"/>
      <name val="Arial"/>
      <family val="2"/>
    </font>
    <font>
      <b/>
      <sz val="12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6.7"/>
      <color theme="11"/>
      <name val="MS Sans Serif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6.7"/>
      <color theme="10"/>
      <name val="MS Sans Serif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sz val="12"/>
      <color rgb="FFFF0000"/>
      <name val="Arial"/>
      <family val="2"/>
    </font>
    <font>
      <b/>
      <sz val="17"/>
      <color rgb="FFFF0000"/>
      <name val="Arial"/>
      <family val="2"/>
    </font>
    <font>
      <b/>
      <sz val="17"/>
      <color theme="3" tint="0.39998000860214233"/>
      <name val="Arial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A8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FF0000"/>
      </left>
      <right/>
      <top/>
      <bottom/>
    </border>
    <border>
      <left style="thin">
        <color rgb="FFFF0000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118">
    <xf numFmtId="0" fontId="0" fillId="0" borderId="0" xfId="0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4" fillId="0" borderId="0" xfId="0" applyFont="1" applyBorder="1" applyAlignment="1">
      <alignment horizontal="center"/>
    </xf>
    <xf numFmtId="2" fontId="5" fillId="0" borderId="0" xfId="55" applyNumberFormat="1" applyFont="1">
      <alignment/>
      <protection/>
    </xf>
    <xf numFmtId="0" fontId="6" fillId="0" borderId="0" xfId="0" applyFont="1" applyBorder="1" applyAlignment="1">
      <alignment horizontal="left"/>
    </xf>
    <xf numFmtId="0" fontId="9" fillId="0" borderId="0" xfId="55" applyFont="1">
      <alignment/>
      <protection/>
    </xf>
    <xf numFmtId="165" fontId="9" fillId="0" borderId="0" xfId="55" applyNumberFormat="1" applyFont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0" xfId="55" applyFont="1">
      <alignment/>
      <protection/>
    </xf>
    <xf numFmtId="0" fontId="6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8" fillId="0" borderId="13" xfId="0" applyFont="1" applyBorder="1" applyAlignment="1">
      <alignment horizontal="center"/>
    </xf>
    <xf numFmtId="2" fontId="6" fillId="0" borderId="14" xfId="55" applyNumberFormat="1" applyFont="1" applyBorder="1">
      <alignment/>
      <protection/>
    </xf>
    <xf numFmtId="2" fontId="8" fillId="0" borderId="15" xfId="55" applyNumberFormat="1" applyFont="1" applyBorder="1" applyAlignment="1">
      <alignment horizontal="center" wrapText="1"/>
      <protection/>
    </xf>
    <xf numFmtId="2" fontId="8" fillId="0" borderId="13" xfId="55" applyNumberFormat="1" applyFont="1" applyBorder="1" applyAlignment="1">
      <alignment horizontal="left" wrapText="1"/>
      <protection/>
    </xf>
    <xf numFmtId="2" fontId="8" fillId="0" borderId="16" xfId="55" applyNumberFormat="1" applyFont="1" applyBorder="1" applyAlignment="1">
      <alignment horizontal="right" wrapText="1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55" applyFont="1" applyBorder="1" applyAlignment="1">
      <alignment horizontal="left"/>
      <protection/>
    </xf>
    <xf numFmtId="0" fontId="8" fillId="0" borderId="16" xfId="0" applyFont="1" applyBorder="1" applyAlignment="1">
      <alignment horizontal="left"/>
    </xf>
    <xf numFmtId="0" fontId="6" fillId="0" borderId="11" xfId="55" applyFont="1" applyFill="1" applyBorder="1">
      <alignment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12" xfId="55" applyFont="1" applyFill="1" applyBorder="1">
      <alignment/>
      <protection/>
    </xf>
    <xf numFmtId="0" fontId="13" fillId="0" borderId="0" xfId="54" applyFont="1" applyAlignment="1">
      <alignment/>
      <protection/>
    </xf>
    <xf numFmtId="0" fontId="14" fillId="0" borderId="0" xfId="54" applyFont="1" applyAlignment="1">
      <alignment/>
      <protection/>
    </xf>
    <xf numFmtId="0" fontId="12" fillId="0" borderId="0" xfId="54" applyFont="1" applyAlignment="1">
      <alignment/>
      <protection/>
    </xf>
    <xf numFmtId="0" fontId="12" fillId="0" borderId="0" xfId="54" applyAlignment="1">
      <alignment/>
      <protection/>
    </xf>
    <xf numFmtId="0" fontId="16" fillId="0" borderId="0" xfId="54" applyFont="1" applyAlignment="1">
      <alignment/>
      <protection/>
    </xf>
    <xf numFmtId="0" fontId="17" fillId="0" borderId="0" xfId="54" applyFont="1" applyAlignment="1">
      <alignment/>
      <protection/>
    </xf>
    <xf numFmtId="0" fontId="12" fillId="0" borderId="0" xfId="54" applyFont="1" applyAlignment="1">
      <alignment horizontal="center"/>
      <protection/>
    </xf>
    <xf numFmtId="0" fontId="19" fillId="0" borderId="0" xfId="54" applyFont="1" applyAlignment="1">
      <alignment horizontal="center"/>
      <protection/>
    </xf>
    <xf numFmtId="0" fontId="12" fillId="0" borderId="0" xfId="54" applyFont="1" applyAlignment="1">
      <alignment horizontal="right"/>
      <protection/>
    </xf>
    <xf numFmtId="0" fontId="20" fillId="0" borderId="0" xfId="54" applyFont="1" applyAlignment="1">
      <alignment/>
      <protection/>
    </xf>
    <xf numFmtId="0" fontId="12" fillId="0" borderId="0" xfId="54" applyFont="1" applyAlignment="1">
      <alignment horizontal="left"/>
      <protection/>
    </xf>
    <xf numFmtId="0" fontId="19" fillId="0" borderId="0" xfId="54" applyFont="1" applyAlignment="1">
      <alignment horizontal="left"/>
      <protection/>
    </xf>
    <xf numFmtId="0" fontId="13" fillId="0" borderId="0" xfId="54" applyFont="1" applyAlignment="1">
      <alignment vertical="center"/>
      <protection/>
    </xf>
    <xf numFmtId="0" fontId="14" fillId="0" borderId="0" xfId="54" applyFont="1" applyAlignment="1">
      <alignment vertical="center"/>
      <protection/>
    </xf>
    <xf numFmtId="0" fontId="15" fillId="0" borderId="0" xfId="54" applyFont="1" applyAlignment="1">
      <alignment vertical="center"/>
      <protection/>
    </xf>
    <xf numFmtId="0" fontId="12" fillId="0" borderId="0" xfId="54" applyFont="1" applyAlignment="1">
      <alignment vertical="center"/>
      <protection/>
    </xf>
    <xf numFmtId="0" fontId="12" fillId="0" borderId="0" xfId="54" applyAlignment="1">
      <alignment vertical="center"/>
      <protection/>
    </xf>
    <xf numFmtId="0" fontId="17" fillId="0" borderId="0" xfId="54" applyFont="1" applyAlignment="1">
      <alignment vertical="center"/>
      <protection/>
    </xf>
    <xf numFmtId="0" fontId="18" fillId="0" borderId="0" xfId="54" applyFont="1" applyAlignment="1">
      <alignment vertical="center"/>
      <protection/>
    </xf>
    <xf numFmtId="14" fontId="18" fillId="0" borderId="0" xfId="54" applyNumberFormat="1" applyFont="1" applyAlignment="1" quotePrefix="1">
      <alignment vertical="center"/>
      <protection/>
    </xf>
    <xf numFmtId="0" fontId="16" fillId="0" borderId="0" xfId="54" applyFont="1" applyAlignment="1">
      <alignment vertical="center"/>
      <protection/>
    </xf>
    <xf numFmtId="1" fontId="12" fillId="0" borderId="0" xfId="54" applyNumberFormat="1" applyFont="1" applyAlignment="1">
      <alignment horizontal="center"/>
      <protection/>
    </xf>
    <xf numFmtId="3" fontId="12" fillId="0" borderId="0" xfId="54" applyNumberFormat="1" applyFont="1" applyAlignment="1">
      <alignment horizontal="center"/>
      <protection/>
    </xf>
    <xf numFmtId="2" fontId="18" fillId="0" borderId="0" xfId="54" applyNumberFormat="1" applyFont="1" applyAlignment="1">
      <alignment horizontal="center"/>
      <protection/>
    </xf>
    <xf numFmtId="3" fontId="19" fillId="0" borderId="0" xfId="54" applyNumberFormat="1" applyFont="1" applyAlignment="1">
      <alignment horizontal="center"/>
      <protection/>
    </xf>
    <xf numFmtId="0" fontId="17" fillId="0" borderId="0" xfId="54" applyFont="1" applyAlignment="1">
      <alignment horizontal="left" vertical="center"/>
      <protection/>
    </xf>
    <xf numFmtId="0" fontId="17" fillId="0" borderId="0" xfId="54" applyFont="1" applyAlignment="1">
      <alignment horizontal="right"/>
      <protection/>
    </xf>
    <xf numFmtId="0" fontId="6" fillId="0" borderId="14" xfId="55" applyFont="1" applyBorder="1">
      <alignment/>
      <protection/>
    </xf>
    <xf numFmtId="14" fontId="18" fillId="0" borderId="0" xfId="54" applyNumberFormat="1" applyFont="1" applyAlignment="1" quotePrefix="1">
      <alignment horizontal="right" vertical="center"/>
      <protection/>
    </xf>
    <xf numFmtId="0" fontId="17" fillId="0" borderId="0" xfId="54" applyFont="1" applyAlignment="1">
      <alignment horizontal="center" vertical="center"/>
      <protection/>
    </xf>
    <xf numFmtId="0" fontId="21" fillId="0" borderId="0" xfId="55" applyFont="1">
      <alignment/>
      <protection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0" fontId="6" fillId="0" borderId="19" xfId="55" applyFont="1" applyFill="1" applyBorder="1">
      <alignment/>
      <protection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0" xfId="55" applyFont="1">
      <alignment/>
      <protection/>
    </xf>
    <xf numFmtId="0" fontId="22" fillId="0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55" applyFont="1" applyBorder="1">
      <alignment/>
      <protection/>
    </xf>
    <xf numFmtId="0" fontId="6" fillId="0" borderId="11" xfId="55" applyFont="1" applyBorder="1" applyAlignment="1">
      <alignment horizontal="center"/>
      <protection/>
    </xf>
    <xf numFmtId="2" fontId="8" fillId="0" borderId="0" xfId="55" applyNumberFormat="1" applyFont="1" applyBorder="1" applyAlignment="1">
      <alignment horizontal="center" wrapText="1"/>
      <protection/>
    </xf>
    <xf numFmtId="0" fontId="7" fillId="0" borderId="17" xfId="0" applyFont="1" applyFill="1" applyBorder="1" applyAlignment="1">
      <alignment horizontal="center"/>
    </xf>
    <xf numFmtId="0" fontId="8" fillId="0" borderId="17" xfId="55" applyFont="1" applyFill="1" applyBorder="1" applyAlignment="1">
      <alignment horizontal="left"/>
      <protection/>
    </xf>
    <xf numFmtId="2" fontId="8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0" fontId="8" fillId="0" borderId="17" xfId="55" applyFont="1" applyFill="1" applyBorder="1">
      <alignment/>
      <protection/>
    </xf>
    <xf numFmtId="2" fontId="8" fillId="3" borderId="15" xfId="55" applyNumberFormat="1" applyFont="1" applyFill="1" applyBorder="1" applyAlignment="1">
      <alignment horizontal="center" wrapText="1"/>
      <protection/>
    </xf>
    <xf numFmtId="1" fontId="8" fillId="3" borderId="17" xfId="0" applyNumberFormat="1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left" vertical="center"/>
    </xf>
    <xf numFmtId="0" fontId="68" fillId="0" borderId="0" xfId="55" applyFont="1">
      <alignment/>
      <protection/>
    </xf>
    <xf numFmtId="2" fontId="23" fillId="0" borderId="15" xfId="55" applyNumberFormat="1" applyFont="1" applyBorder="1" applyAlignment="1">
      <alignment wrapText="1"/>
      <protection/>
    </xf>
    <xf numFmtId="1" fontId="68" fillId="0" borderId="17" xfId="0" applyNumberFormat="1" applyFont="1" applyFill="1" applyBorder="1" applyAlignment="1">
      <alignment horizontal="center" vertical="center"/>
    </xf>
    <xf numFmtId="0" fontId="69" fillId="0" borderId="0" xfId="55" applyFont="1">
      <alignment/>
      <protection/>
    </xf>
    <xf numFmtId="0" fontId="7" fillId="33" borderId="0" xfId="55" applyFont="1" applyFill="1" applyAlignment="1">
      <alignment horizontal="left"/>
      <protection/>
    </xf>
    <xf numFmtId="1" fontId="3" fillId="33" borderId="0" xfId="55" applyNumberFormat="1" applyFont="1" applyFill="1">
      <alignment/>
      <protection/>
    </xf>
    <xf numFmtId="3" fontId="8" fillId="33" borderId="17" xfId="0" applyNumberFormat="1" applyFont="1" applyFill="1" applyBorder="1" applyAlignment="1">
      <alignment horizontal="center" vertical="center"/>
    </xf>
    <xf numFmtId="0" fontId="8" fillId="33" borderId="0" xfId="55" applyFont="1" applyFill="1">
      <alignment/>
      <protection/>
    </xf>
    <xf numFmtId="0" fontId="3" fillId="33" borderId="0" xfId="55" applyFont="1" applyFill="1">
      <alignment/>
      <protection/>
    </xf>
    <xf numFmtId="0" fontId="5" fillId="33" borderId="0" xfId="55" applyFont="1" applyFill="1" applyAlignment="1">
      <alignment horizontal="center"/>
      <protection/>
    </xf>
    <xf numFmtId="0" fontId="5" fillId="33" borderId="0" xfId="55" applyFont="1" applyFill="1">
      <alignment/>
      <protection/>
    </xf>
    <xf numFmtId="0" fontId="3" fillId="33" borderId="0" xfId="55" applyFont="1" applyFill="1" applyAlignment="1">
      <alignment horizontal="left"/>
      <protection/>
    </xf>
    <xf numFmtId="2" fontId="5" fillId="33" borderId="0" xfId="55" applyNumberFormat="1" applyFont="1" applyFill="1">
      <alignment/>
      <protection/>
    </xf>
    <xf numFmtId="0" fontId="8" fillId="0" borderId="0" xfId="55" applyFont="1" applyAlignment="1">
      <alignment horizontal="center"/>
      <protection/>
    </xf>
    <xf numFmtId="1" fontId="24" fillId="0" borderId="0" xfId="55" applyNumberFormat="1" applyFont="1" applyAlignment="1">
      <alignment horizontal="center"/>
      <protection/>
    </xf>
    <xf numFmtId="0" fontId="24" fillId="0" borderId="0" xfId="55" applyFont="1" applyAlignment="1">
      <alignment wrapText="1"/>
      <protection/>
    </xf>
    <xf numFmtId="165" fontId="9" fillId="0" borderId="21" xfId="55" applyNumberFormat="1" applyFont="1" applyBorder="1" applyAlignment="1">
      <alignment/>
      <protection/>
    </xf>
    <xf numFmtId="0" fontId="24" fillId="0" borderId="0" xfId="55" applyFont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24" fillId="0" borderId="0" xfId="55" applyFont="1" applyAlignment="1">
      <alignment horizontal="center" wrapText="1"/>
      <protection/>
    </xf>
    <xf numFmtId="0" fontId="70" fillId="0" borderId="0" xfId="54" applyFont="1" applyAlignment="1">
      <alignment/>
      <protection/>
    </xf>
    <xf numFmtId="2" fontId="71" fillId="0" borderId="0" xfId="54" applyNumberFormat="1" applyFont="1" applyAlignment="1">
      <alignment horizontal="center"/>
      <protection/>
    </xf>
    <xf numFmtId="2" fontId="72" fillId="0" borderId="0" xfId="54" applyNumberFormat="1" applyFont="1" applyAlignment="1">
      <alignment horizontal="center"/>
      <protection/>
    </xf>
    <xf numFmtId="0" fontId="12" fillId="0" borderId="0" xfId="54" applyFont="1" applyFill="1" applyAlignment="1">
      <alignment/>
      <protection/>
    </xf>
    <xf numFmtId="2" fontId="72" fillId="0" borderId="0" xfId="54" applyNumberFormat="1" applyFont="1" applyFill="1" applyAlignment="1">
      <alignment horizontal="center"/>
      <protection/>
    </xf>
    <xf numFmtId="0" fontId="70" fillId="0" borderId="0" xfId="54" applyFont="1" applyFill="1" applyAlignment="1">
      <alignment/>
      <protection/>
    </xf>
    <xf numFmtId="2" fontId="18" fillId="0" borderId="0" xfId="54" applyNumberFormat="1" applyFont="1" applyFill="1" applyAlignment="1">
      <alignment horizontal="center"/>
      <protection/>
    </xf>
    <xf numFmtId="0" fontId="69" fillId="0" borderId="17" xfId="0" applyFont="1" applyFill="1" applyBorder="1" applyAlignment="1">
      <alignment horizontal="center"/>
    </xf>
    <xf numFmtId="0" fontId="73" fillId="0" borderId="0" xfId="0" applyFont="1" applyBorder="1" applyAlignment="1">
      <alignment horizontal="left"/>
    </xf>
    <xf numFmtId="0" fontId="24" fillId="0" borderId="0" xfId="55" applyFont="1">
      <alignment/>
      <protection/>
    </xf>
    <xf numFmtId="3" fontId="7" fillId="33" borderId="17" xfId="0" applyNumberFormat="1" applyFont="1" applyFill="1" applyBorder="1" applyAlignment="1">
      <alignment horizontal="center" vertical="center"/>
    </xf>
    <xf numFmtId="0" fontId="8" fillId="33" borderId="0" xfId="55" applyFont="1" applyFill="1" applyAlignment="1">
      <alignment horizontal="center"/>
      <protection/>
    </xf>
    <xf numFmtId="14" fontId="17" fillId="0" borderId="0" xfId="54" applyNumberFormat="1" applyFont="1" applyAlignment="1" quotePrefix="1">
      <alignment horizontal="left"/>
      <protection/>
    </xf>
    <xf numFmtId="1" fontId="8" fillId="0" borderId="22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1" fontId="8" fillId="0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BERICHT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</dxf>
    <dxf>
      <font>
        <b/>
        <i val="0"/>
        <color auto="1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</dxf>
    <dxf>
      <font>
        <b/>
        <i val="0"/>
        <color indexed="8"/>
      </font>
    </dxf>
    <dxf>
      <font>
        <b/>
        <i val="0"/>
        <color indexed="17"/>
      </font>
    </dxf>
    <dxf>
      <font>
        <b/>
        <i val="0"/>
        <color rgb="FF008000"/>
      </font>
      <border/>
    </dxf>
    <dxf>
      <font>
        <b/>
        <i val="0"/>
        <color rgb="FF000000"/>
      </font>
      <border/>
    </dxf>
    <dxf>
      <font>
        <b/>
        <i val="0"/>
        <color auto="1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tabSelected="1" zoomScale="68" zoomScaleNormal="68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I33" sqref="AI33"/>
    </sheetView>
  </sheetViews>
  <sheetFormatPr defaultColWidth="11.421875" defaultRowHeight="12.75"/>
  <cols>
    <col min="1" max="1" width="5.421875" style="4" customWidth="1"/>
    <col min="2" max="2" width="5.28125" style="4" customWidth="1"/>
    <col min="3" max="3" width="25.7109375" style="3" customWidth="1"/>
    <col min="4" max="15" width="5.7109375" style="1" customWidth="1"/>
    <col min="16" max="17" width="5.7109375" style="2" customWidth="1"/>
    <col min="18" max="29" width="5.7109375" style="1" customWidth="1"/>
    <col min="30" max="30" width="10.8515625" style="5" customWidth="1"/>
    <col min="31" max="31" width="11.421875" style="2" bestFit="1" customWidth="1"/>
    <col min="32" max="32" width="10.421875" style="1" bestFit="1" customWidth="1"/>
    <col min="33" max="33" width="10.8515625" style="1" bestFit="1" customWidth="1"/>
    <col min="34" max="34" width="10.140625" style="1" customWidth="1"/>
    <col min="35" max="35" width="11.421875" style="1" customWidth="1"/>
    <col min="36" max="36" width="4.00390625" style="1" customWidth="1"/>
    <col min="37" max="37" width="11.421875" style="1" customWidth="1"/>
    <col min="38" max="38" width="11.421875" style="99" customWidth="1"/>
    <col min="39" max="16384" width="11.421875" style="1" customWidth="1"/>
  </cols>
  <sheetData>
    <row r="1" ht="41.25" customHeight="1">
      <c r="A1" s="10" t="s">
        <v>27</v>
      </c>
    </row>
    <row r="2" spans="1:34" ht="41.25" customHeight="1">
      <c r="A2" s="6" t="s">
        <v>28</v>
      </c>
      <c r="G2" s="57" t="s">
        <v>71</v>
      </c>
      <c r="AD2" s="98"/>
      <c r="AE2" s="98"/>
      <c r="AF2" s="7"/>
      <c r="AG2" s="8"/>
      <c r="AH2" s="8"/>
    </row>
    <row r="3" spans="1:38" s="11" customFormat="1" ht="27.75" customHeight="1">
      <c r="A3" s="20"/>
      <c r="B3" s="21"/>
      <c r="C3" s="22" t="s">
        <v>7</v>
      </c>
      <c r="D3" s="12" t="s">
        <v>31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24" t="s">
        <v>30</v>
      </c>
      <c r="P3" s="25"/>
      <c r="Q3" s="25"/>
      <c r="R3" s="24"/>
      <c r="S3" s="24"/>
      <c r="T3" s="24"/>
      <c r="U3" s="24"/>
      <c r="V3" s="24"/>
      <c r="W3" s="24"/>
      <c r="X3" s="24"/>
      <c r="Y3" s="24"/>
      <c r="Z3" s="61" t="s">
        <v>49</v>
      </c>
      <c r="AA3" s="24"/>
      <c r="AB3" s="24"/>
      <c r="AC3" s="26"/>
      <c r="AD3" s="16"/>
      <c r="AE3" s="69"/>
      <c r="AF3" s="12"/>
      <c r="AG3" s="14"/>
      <c r="AH3" s="54"/>
      <c r="AI3" s="54"/>
      <c r="AL3" s="100"/>
    </row>
    <row r="4" spans="1:38" ht="44.25" customHeight="1">
      <c r="A4" s="15" t="s">
        <v>20</v>
      </c>
      <c r="B4" s="9" t="s">
        <v>21</v>
      </c>
      <c r="C4" s="23" t="s">
        <v>48</v>
      </c>
      <c r="D4" s="15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116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64" t="s">
        <v>15</v>
      </c>
      <c r="AA4" s="65" t="s">
        <v>16</v>
      </c>
      <c r="AB4" s="65" t="s">
        <v>18</v>
      </c>
      <c r="AC4" s="66" t="s">
        <v>17</v>
      </c>
      <c r="AD4" s="17" t="s">
        <v>26</v>
      </c>
      <c r="AE4" s="70" t="s">
        <v>23</v>
      </c>
      <c r="AF4" s="18" t="s">
        <v>24</v>
      </c>
      <c r="AG4" s="19" t="s">
        <v>22</v>
      </c>
      <c r="AH4" s="83" t="s">
        <v>25</v>
      </c>
      <c r="AI4" s="79" t="s">
        <v>53</v>
      </c>
      <c r="AK4" s="97" t="s">
        <v>70</v>
      </c>
      <c r="AL4" s="101" t="s">
        <v>78</v>
      </c>
    </row>
    <row r="5" spans="1:38" ht="20.25">
      <c r="A5" s="58">
        <v>1</v>
      </c>
      <c r="B5" s="71">
        <v>1</v>
      </c>
      <c r="C5" s="72" t="s">
        <v>6</v>
      </c>
      <c r="D5" s="59">
        <v>456</v>
      </c>
      <c r="E5" s="59">
        <v>440</v>
      </c>
      <c r="F5" s="59">
        <v>436</v>
      </c>
      <c r="G5" s="59">
        <v>409</v>
      </c>
      <c r="H5" s="59">
        <v>391</v>
      </c>
      <c r="I5" s="59">
        <v>451</v>
      </c>
      <c r="J5" s="59">
        <v>473</v>
      </c>
      <c r="K5" s="59">
        <v>457</v>
      </c>
      <c r="L5" s="59">
        <v>467</v>
      </c>
      <c r="M5" s="59"/>
      <c r="N5" s="115">
        <v>437</v>
      </c>
      <c r="O5" s="117">
        <v>424</v>
      </c>
      <c r="P5" s="59">
        <v>431</v>
      </c>
      <c r="Q5" s="59">
        <v>401</v>
      </c>
      <c r="R5" s="59">
        <v>454</v>
      </c>
      <c r="S5" s="59">
        <v>405</v>
      </c>
      <c r="T5" s="59">
        <v>437</v>
      </c>
      <c r="U5" s="59">
        <v>407</v>
      </c>
      <c r="V5" s="59">
        <v>430</v>
      </c>
      <c r="W5" s="59">
        <v>472</v>
      </c>
      <c r="X5" s="59">
        <v>422</v>
      </c>
      <c r="Y5" s="59">
        <v>417</v>
      </c>
      <c r="Z5" s="60"/>
      <c r="AA5" s="59"/>
      <c r="AB5" s="59"/>
      <c r="AC5" s="59"/>
      <c r="AD5" s="73">
        <f>IF(SUM(D5:AC5)&gt;0,ROUND(SUM(D5:AC5)/COUNT(D5:AC5),2),0)</f>
        <v>434.14</v>
      </c>
      <c r="AE5" s="74">
        <f>SUM(D5:AC5)</f>
        <v>9117</v>
      </c>
      <c r="AF5" s="75">
        <f>COUNT(D5:AC5)</f>
        <v>21</v>
      </c>
      <c r="AG5" s="76">
        <f>COUNT(D5:AC5)+AH5</f>
        <v>131</v>
      </c>
      <c r="AH5" s="75">
        <v>110</v>
      </c>
      <c r="AI5" s="80">
        <f>IF(Y5&gt;0,Y5,"")</f>
        <v>417</v>
      </c>
      <c r="AK5" s="96">
        <f>MAX(D5:AC5)</f>
        <v>473</v>
      </c>
      <c r="AL5" s="99">
        <v>497</v>
      </c>
    </row>
    <row r="6" spans="1:38" ht="20.25">
      <c r="A6" s="58">
        <v>2</v>
      </c>
      <c r="B6" s="71">
        <v>4</v>
      </c>
      <c r="C6" s="72" t="s">
        <v>11</v>
      </c>
      <c r="D6" s="59">
        <v>410</v>
      </c>
      <c r="E6" s="59">
        <v>415</v>
      </c>
      <c r="F6" s="59">
        <v>439</v>
      </c>
      <c r="G6" s="59"/>
      <c r="H6" s="59">
        <v>434</v>
      </c>
      <c r="I6" s="59">
        <v>438</v>
      </c>
      <c r="J6" s="59">
        <v>427</v>
      </c>
      <c r="K6" s="59">
        <v>443</v>
      </c>
      <c r="L6" s="59">
        <v>410</v>
      </c>
      <c r="M6" s="59">
        <v>449</v>
      </c>
      <c r="N6" s="115"/>
      <c r="O6" s="117">
        <v>397</v>
      </c>
      <c r="P6" s="59">
        <v>457</v>
      </c>
      <c r="Q6" s="59">
        <v>464</v>
      </c>
      <c r="R6" s="59"/>
      <c r="S6" s="59">
        <v>403</v>
      </c>
      <c r="T6" s="59">
        <v>460</v>
      </c>
      <c r="U6" s="59"/>
      <c r="V6" s="59">
        <v>449</v>
      </c>
      <c r="W6" s="59">
        <v>434</v>
      </c>
      <c r="X6" s="59">
        <v>443</v>
      </c>
      <c r="Y6" s="59">
        <v>434</v>
      </c>
      <c r="Z6" s="60"/>
      <c r="AA6" s="59"/>
      <c r="AB6" s="59"/>
      <c r="AC6" s="59"/>
      <c r="AD6" s="73">
        <f>IF(SUM(D6:AC6)&gt;0,ROUND(SUM(D6:AC6)/COUNT(D6:AC6),2),0)</f>
        <v>433.67</v>
      </c>
      <c r="AE6" s="74">
        <f>SUM(D6:AC6)</f>
        <v>7806</v>
      </c>
      <c r="AF6" s="75">
        <f>COUNT(D6:AC6)</f>
        <v>18</v>
      </c>
      <c r="AG6" s="76">
        <f>COUNT(D6:AC6)+AH6</f>
        <v>426</v>
      </c>
      <c r="AH6" s="75">
        <v>408</v>
      </c>
      <c r="AI6" s="80">
        <f>IF(Y6&gt;0,Y6,"")</f>
        <v>434</v>
      </c>
      <c r="AK6" s="96">
        <f>MAX(D6:AC6)</f>
        <v>464</v>
      </c>
      <c r="AL6" s="99">
        <v>479</v>
      </c>
    </row>
    <row r="7" spans="1:38" ht="20.25">
      <c r="A7" s="58">
        <v>3</v>
      </c>
      <c r="B7" s="71">
        <v>1</v>
      </c>
      <c r="C7" s="72" t="s">
        <v>4</v>
      </c>
      <c r="D7" s="59">
        <v>462</v>
      </c>
      <c r="E7" s="59">
        <v>410</v>
      </c>
      <c r="F7" s="59">
        <v>395</v>
      </c>
      <c r="G7" s="59">
        <v>419</v>
      </c>
      <c r="H7" s="59">
        <v>412</v>
      </c>
      <c r="I7" s="59">
        <v>415</v>
      </c>
      <c r="J7" s="59">
        <v>385</v>
      </c>
      <c r="K7" s="59">
        <v>440</v>
      </c>
      <c r="L7" s="59">
        <v>447</v>
      </c>
      <c r="M7" s="59">
        <v>387</v>
      </c>
      <c r="N7" s="115">
        <v>441</v>
      </c>
      <c r="O7" s="117">
        <v>441</v>
      </c>
      <c r="P7" s="59">
        <v>406</v>
      </c>
      <c r="Q7" s="59">
        <v>437</v>
      </c>
      <c r="R7" s="59">
        <v>427</v>
      </c>
      <c r="S7" s="59">
        <v>408</v>
      </c>
      <c r="T7" s="59">
        <v>433</v>
      </c>
      <c r="U7" s="59">
        <v>434</v>
      </c>
      <c r="V7" s="59">
        <v>435</v>
      </c>
      <c r="W7" s="59">
        <v>441</v>
      </c>
      <c r="X7" s="59">
        <v>414</v>
      </c>
      <c r="Y7" s="59">
        <v>445</v>
      </c>
      <c r="Z7" s="60"/>
      <c r="AA7" s="59"/>
      <c r="AB7" s="59"/>
      <c r="AC7" s="59"/>
      <c r="AD7" s="73">
        <f>IF(SUM(D7:AC7)&gt;0,ROUND(SUM(D7:AC7)/COUNT(D7:AC7),2),0)</f>
        <v>424.27</v>
      </c>
      <c r="AE7" s="74">
        <f>SUM(D7:AC7)</f>
        <v>9334</v>
      </c>
      <c r="AF7" s="75">
        <f>COUNT(D7:AC7)</f>
        <v>22</v>
      </c>
      <c r="AG7" s="76">
        <f>COUNT(D7:AC7)+AH7</f>
        <v>314</v>
      </c>
      <c r="AH7" s="75">
        <v>292</v>
      </c>
      <c r="AI7" s="80">
        <f>IF(Y7&gt;0,Y7,"")</f>
        <v>445</v>
      </c>
      <c r="AK7" s="96">
        <f>MAX(D7:AC7)</f>
        <v>462</v>
      </c>
      <c r="AL7" s="99">
        <v>480</v>
      </c>
    </row>
    <row r="8" spans="1:38" ht="20.25">
      <c r="A8" s="58">
        <v>4</v>
      </c>
      <c r="B8" s="71">
        <v>1</v>
      </c>
      <c r="C8" s="77" t="s">
        <v>8</v>
      </c>
      <c r="D8" s="59">
        <v>428</v>
      </c>
      <c r="E8" s="59">
        <v>391</v>
      </c>
      <c r="F8" s="59">
        <v>437</v>
      </c>
      <c r="G8" s="59">
        <v>416</v>
      </c>
      <c r="H8" s="59">
        <v>397</v>
      </c>
      <c r="I8" s="59">
        <v>431</v>
      </c>
      <c r="J8" s="59">
        <v>410</v>
      </c>
      <c r="K8" s="59">
        <v>435</v>
      </c>
      <c r="L8" s="59">
        <v>379</v>
      </c>
      <c r="M8" s="59">
        <v>394</v>
      </c>
      <c r="N8" s="115">
        <v>460</v>
      </c>
      <c r="O8" s="117">
        <v>385</v>
      </c>
      <c r="P8" s="59">
        <v>430</v>
      </c>
      <c r="Q8" s="59">
        <v>391</v>
      </c>
      <c r="R8" s="59">
        <v>462</v>
      </c>
      <c r="S8" s="59"/>
      <c r="T8" s="59">
        <v>427</v>
      </c>
      <c r="U8" s="59">
        <v>443</v>
      </c>
      <c r="V8" s="59">
        <v>403</v>
      </c>
      <c r="W8" s="59">
        <v>419</v>
      </c>
      <c r="X8" s="59">
        <v>429</v>
      </c>
      <c r="Y8" s="59">
        <v>454</v>
      </c>
      <c r="Z8" s="60"/>
      <c r="AA8" s="59"/>
      <c r="AB8" s="59"/>
      <c r="AC8" s="59"/>
      <c r="AD8" s="73">
        <f>IF(SUM(D8:AC8)&gt;0,ROUND(SUM(D8:AC8)/COUNT(D8:AC8),2),0)</f>
        <v>420.05</v>
      </c>
      <c r="AE8" s="74">
        <f>SUM(D8:AC8)</f>
        <v>8821</v>
      </c>
      <c r="AF8" s="75">
        <f>COUNT(D8:AC8)</f>
        <v>21</v>
      </c>
      <c r="AG8" s="76">
        <f>COUNT(D8:AC8)+AH8</f>
        <v>333</v>
      </c>
      <c r="AH8" s="75">
        <v>312</v>
      </c>
      <c r="AI8" s="80">
        <f>IF(Y8&gt;0,Y8,"")</f>
        <v>454</v>
      </c>
      <c r="AK8" s="96">
        <f>MAX(D8:AC8)</f>
        <v>462</v>
      </c>
      <c r="AL8" s="99">
        <v>498</v>
      </c>
    </row>
    <row r="9" spans="1:38" ht="20.25">
      <c r="A9" s="58">
        <v>5</v>
      </c>
      <c r="B9" s="71">
        <v>1</v>
      </c>
      <c r="C9" s="77" t="s">
        <v>9</v>
      </c>
      <c r="D9" s="59">
        <v>428</v>
      </c>
      <c r="E9" s="59">
        <v>410</v>
      </c>
      <c r="F9" s="59">
        <v>392</v>
      </c>
      <c r="G9" s="59">
        <v>428</v>
      </c>
      <c r="H9" s="59">
        <v>425</v>
      </c>
      <c r="I9" s="59"/>
      <c r="J9" s="59">
        <v>380</v>
      </c>
      <c r="K9" s="59">
        <v>471</v>
      </c>
      <c r="L9" s="59">
        <v>432</v>
      </c>
      <c r="M9" s="59">
        <v>395</v>
      </c>
      <c r="N9" s="115">
        <v>411</v>
      </c>
      <c r="O9" s="117">
        <v>416</v>
      </c>
      <c r="P9" s="59">
        <v>403</v>
      </c>
      <c r="Q9" s="59">
        <v>471</v>
      </c>
      <c r="R9" s="59">
        <v>444</v>
      </c>
      <c r="S9" s="59">
        <v>439</v>
      </c>
      <c r="T9" s="59">
        <v>367</v>
      </c>
      <c r="U9" s="59">
        <v>431</v>
      </c>
      <c r="V9" s="59">
        <v>430</v>
      </c>
      <c r="W9" s="59">
        <v>413</v>
      </c>
      <c r="X9" s="59">
        <v>431</v>
      </c>
      <c r="Y9" s="59">
        <v>387</v>
      </c>
      <c r="Z9" s="60"/>
      <c r="AA9" s="59"/>
      <c r="AB9" s="59"/>
      <c r="AC9" s="59"/>
      <c r="AD9" s="73">
        <f>IF(SUM(D9:AC9)&gt;0,ROUND(SUM(D9:AC9)/COUNT(D9:AC9),2),0)</f>
        <v>419.24</v>
      </c>
      <c r="AE9" s="74">
        <f>SUM(D9:AC9)</f>
        <v>8804</v>
      </c>
      <c r="AF9" s="75">
        <f>COUNT(D9:AC9)</f>
        <v>21</v>
      </c>
      <c r="AG9" s="76">
        <f>COUNT(D9:AC9)+AH9</f>
        <v>551</v>
      </c>
      <c r="AH9" s="75">
        <v>530</v>
      </c>
      <c r="AI9" s="80">
        <f>IF(Y9&gt;0,Y9,"")</f>
        <v>387</v>
      </c>
      <c r="AK9" s="96">
        <f>MAX(D9:AC9)</f>
        <v>471</v>
      </c>
      <c r="AL9" s="99">
        <v>484</v>
      </c>
    </row>
    <row r="10" spans="1:38" ht="20.25">
      <c r="A10" s="58">
        <v>6</v>
      </c>
      <c r="B10" s="71">
        <v>1</v>
      </c>
      <c r="C10" s="72" t="s">
        <v>10</v>
      </c>
      <c r="D10" s="59">
        <v>399</v>
      </c>
      <c r="E10" s="59">
        <v>367</v>
      </c>
      <c r="F10" s="59">
        <v>416</v>
      </c>
      <c r="G10" s="59">
        <v>415</v>
      </c>
      <c r="H10" s="59">
        <v>426</v>
      </c>
      <c r="I10" s="59">
        <v>376</v>
      </c>
      <c r="J10" s="59">
        <v>438</v>
      </c>
      <c r="K10" s="59">
        <v>454</v>
      </c>
      <c r="L10" s="59">
        <v>423</v>
      </c>
      <c r="M10" s="59">
        <v>404</v>
      </c>
      <c r="N10" s="115">
        <v>414</v>
      </c>
      <c r="O10" s="117">
        <v>424</v>
      </c>
      <c r="P10" s="59">
        <v>416</v>
      </c>
      <c r="Q10" s="59">
        <v>423</v>
      </c>
      <c r="R10" s="59">
        <v>424</v>
      </c>
      <c r="S10" s="59">
        <v>393</v>
      </c>
      <c r="T10" s="59">
        <v>405</v>
      </c>
      <c r="U10" s="59">
        <v>454</v>
      </c>
      <c r="V10" s="59">
        <v>435</v>
      </c>
      <c r="W10" s="59">
        <v>405</v>
      </c>
      <c r="X10" s="59">
        <v>434</v>
      </c>
      <c r="Y10" s="59">
        <v>439</v>
      </c>
      <c r="Z10" s="60"/>
      <c r="AA10" s="59"/>
      <c r="AB10" s="59"/>
      <c r="AC10" s="59"/>
      <c r="AD10" s="73">
        <f>IF(SUM(D10:AC10)&gt;0,ROUND(SUM(D10:AC10)/COUNT(D10:AC10),2),0)</f>
        <v>417.45</v>
      </c>
      <c r="AE10" s="74">
        <f>SUM(D10:AC10)</f>
        <v>9184</v>
      </c>
      <c r="AF10" s="75">
        <f>COUNT(D10:AC10)</f>
        <v>22</v>
      </c>
      <c r="AG10" s="76">
        <f>COUNT(D10:AC10)+AH10</f>
        <v>725</v>
      </c>
      <c r="AH10" s="75">
        <v>703</v>
      </c>
      <c r="AI10" s="80">
        <f>IF(Y10&gt;0,Y10,"")</f>
        <v>439</v>
      </c>
      <c r="AK10" s="96">
        <f>MAX(D10:AC10)</f>
        <v>454</v>
      </c>
      <c r="AL10" s="99">
        <v>498</v>
      </c>
    </row>
    <row r="11" spans="1:38" ht="20.25">
      <c r="A11" s="58">
        <v>7</v>
      </c>
      <c r="B11" s="71">
        <v>1</v>
      </c>
      <c r="C11" s="72" t="s">
        <v>2</v>
      </c>
      <c r="D11" s="59">
        <v>436</v>
      </c>
      <c r="E11" s="59">
        <v>405</v>
      </c>
      <c r="F11" s="59">
        <v>431</v>
      </c>
      <c r="G11" s="59">
        <v>432</v>
      </c>
      <c r="H11" s="59">
        <v>442</v>
      </c>
      <c r="I11" s="59">
        <v>410</v>
      </c>
      <c r="J11" s="59">
        <v>451</v>
      </c>
      <c r="K11" s="59">
        <v>465</v>
      </c>
      <c r="L11" s="59">
        <v>410</v>
      </c>
      <c r="M11" s="59">
        <v>411</v>
      </c>
      <c r="N11" s="115">
        <v>422</v>
      </c>
      <c r="O11" s="117">
        <v>393</v>
      </c>
      <c r="P11" s="59">
        <v>385</v>
      </c>
      <c r="Q11" s="59">
        <v>436</v>
      </c>
      <c r="R11" s="59">
        <v>403</v>
      </c>
      <c r="S11" s="59">
        <v>395</v>
      </c>
      <c r="T11" s="59"/>
      <c r="U11" s="59"/>
      <c r="V11" s="59"/>
      <c r="W11" s="59">
        <v>364</v>
      </c>
      <c r="X11" s="59"/>
      <c r="Y11" s="59"/>
      <c r="Z11" s="60"/>
      <c r="AA11" s="59"/>
      <c r="AB11" s="62"/>
      <c r="AC11" s="59"/>
      <c r="AD11" s="73">
        <f>IF(SUM(D11:AC11)&gt;0,ROUND(SUM(D11:AC11)/COUNT(D11:AC11),2),0)</f>
        <v>417.12</v>
      </c>
      <c r="AE11" s="74">
        <f>SUM(D11:AC11)</f>
        <v>7091</v>
      </c>
      <c r="AF11" s="75">
        <f>COUNT(D11:AC11)</f>
        <v>17</v>
      </c>
      <c r="AG11" s="76">
        <f>COUNT(D11:AC11)+AH11</f>
        <v>381</v>
      </c>
      <c r="AH11" s="75">
        <v>364</v>
      </c>
      <c r="AI11" s="80">
        <f>IF(Y11&gt;0,Y11,"")</f>
      </c>
      <c r="AK11" s="96">
        <f>MAX(D11:AC11)</f>
        <v>465</v>
      </c>
      <c r="AL11" s="99">
        <v>475</v>
      </c>
    </row>
    <row r="12" spans="1:38" ht="20.25">
      <c r="A12" s="58">
        <v>8</v>
      </c>
      <c r="B12" s="71">
        <v>2</v>
      </c>
      <c r="C12" s="72" t="s">
        <v>50</v>
      </c>
      <c r="D12" s="59">
        <v>421</v>
      </c>
      <c r="E12" s="59">
        <v>389</v>
      </c>
      <c r="F12" s="59">
        <v>419</v>
      </c>
      <c r="G12" s="59">
        <v>442</v>
      </c>
      <c r="H12" s="59">
        <v>430</v>
      </c>
      <c r="I12" s="59">
        <v>390</v>
      </c>
      <c r="J12" s="59">
        <v>390</v>
      </c>
      <c r="K12" s="59">
        <v>404</v>
      </c>
      <c r="L12" s="59">
        <v>391</v>
      </c>
      <c r="M12" s="59"/>
      <c r="N12" s="115">
        <v>408</v>
      </c>
      <c r="O12" s="117"/>
      <c r="P12" s="59">
        <v>375</v>
      </c>
      <c r="Q12" s="59">
        <v>430</v>
      </c>
      <c r="R12" s="59">
        <v>424</v>
      </c>
      <c r="S12" s="59">
        <v>429</v>
      </c>
      <c r="T12" s="59">
        <v>423</v>
      </c>
      <c r="U12" s="59">
        <v>385</v>
      </c>
      <c r="V12" s="59">
        <v>393</v>
      </c>
      <c r="W12" s="59">
        <v>386</v>
      </c>
      <c r="X12" s="59">
        <v>442</v>
      </c>
      <c r="Y12" s="59"/>
      <c r="Z12" s="60">
        <v>445</v>
      </c>
      <c r="AA12" s="59">
        <v>451</v>
      </c>
      <c r="AB12" s="59">
        <v>402</v>
      </c>
      <c r="AC12" s="59">
        <v>390</v>
      </c>
      <c r="AD12" s="73">
        <f>IF(SUM(D12:AC12)&gt;0,ROUND(SUM(D12:AC12)/COUNT(D12:AC12),2),0)</f>
        <v>411.26</v>
      </c>
      <c r="AE12" s="74">
        <f>SUM(D12:AC12)</f>
        <v>9459</v>
      </c>
      <c r="AF12" s="75">
        <f>COUNT(D12:AC12)</f>
        <v>23</v>
      </c>
      <c r="AG12" s="76">
        <f>COUNT(D12:AC12)+AH12</f>
        <v>281</v>
      </c>
      <c r="AH12" s="75">
        <v>258</v>
      </c>
      <c r="AI12" s="80">
        <v>390</v>
      </c>
      <c r="AK12" s="96">
        <f>MAX(D12:AC12)</f>
        <v>451</v>
      </c>
      <c r="AL12" s="99">
        <v>460</v>
      </c>
    </row>
    <row r="13" spans="1:39" ht="20.25">
      <c r="A13" s="58">
        <v>9</v>
      </c>
      <c r="B13" s="71">
        <v>2</v>
      </c>
      <c r="C13" s="72" t="s">
        <v>3</v>
      </c>
      <c r="D13" s="59">
        <v>425</v>
      </c>
      <c r="E13" s="59">
        <v>408</v>
      </c>
      <c r="F13" s="59">
        <v>441</v>
      </c>
      <c r="G13" s="59">
        <v>367</v>
      </c>
      <c r="H13" s="59">
        <v>422</v>
      </c>
      <c r="I13" s="59">
        <v>413</v>
      </c>
      <c r="J13" s="59">
        <v>411</v>
      </c>
      <c r="K13" s="59"/>
      <c r="L13" s="59">
        <v>420</v>
      </c>
      <c r="M13" s="59"/>
      <c r="N13" s="115">
        <v>400</v>
      </c>
      <c r="O13" s="117">
        <v>406</v>
      </c>
      <c r="P13" s="59">
        <v>401</v>
      </c>
      <c r="Q13" s="59">
        <v>420</v>
      </c>
      <c r="R13" s="59"/>
      <c r="S13" s="59">
        <v>418</v>
      </c>
      <c r="T13" s="59">
        <v>417</v>
      </c>
      <c r="U13" s="59">
        <v>407</v>
      </c>
      <c r="V13" s="59">
        <v>416</v>
      </c>
      <c r="W13" s="59">
        <v>387</v>
      </c>
      <c r="X13" s="59">
        <v>399</v>
      </c>
      <c r="Y13" s="59"/>
      <c r="Z13" s="60">
        <v>369</v>
      </c>
      <c r="AA13" s="59">
        <v>429</v>
      </c>
      <c r="AB13" s="59">
        <v>376</v>
      </c>
      <c r="AC13" s="59">
        <v>437</v>
      </c>
      <c r="AD13" s="73">
        <f>IF(SUM(D13:AC13)&gt;0,ROUND(SUM(D13:AC13)/COUNT(D13:AC13),2),0)</f>
        <v>408.59</v>
      </c>
      <c r="AE13" s="74">
        <f>SUM(D13:AC13)</f>
        <v>8989</v>
      </c>
      <c r="AF13" s="75">
        <f>COUNT(D13:AC13)</f>
        <v>22</v>
      </c>
      <c r="AG13" s="76">
        <f>COUNT(D13:AC13)+AH13</f>
        <v>241</v>
      </c>
      <c r="AH13" s="75">
        <v>219</v>
      </c>
      <c r="AI13" s="80">
        <f>IF(Y13&gt;0,Y13,"")</f>
      </c>
      <c r="AK13" s="96">
        <f>MAX(D13:AC13)</f>
        <v>441</v>
      </c>
      <c r="AL13" s="99">
        <v>484</v>
      </c>
      <c r="AM13" s="81" t="s">
        <v>57</v>
      </c>
    </row>
    <row r="14" spans="1:39" ht="20.25">
      <c r="A14" s="58">
        <v>10</v>
      </c>
      <c r="B14" s="71">
        <v>2</v>
      </c>
      <c r="C14" s="72" t="s">
        <v>13</v>
      </c>
      <c r="D14" s="59">
        <v>419</v>
      </c>
      <c r="E14" s="59">
        <v>391</v>
      </c>
      <c r="F14" s="59">
        <v>401</v>
      </c>
      <c r="G14" s="59">
        <v>396</v>
      </c>
      <c r="H14" s="59">
        <v>420</v>
      </c>
      <c r="I14" s="59">
        <v>408</v>
      </c>
      <c r="J14" s="59">
        <v>413</v>
      </c>
      <c r="K14" s="59">
        <v>416</v>
      </c>
      <c r="L14" s="59">
        <v>437</v>
      </c>
      <c r="M14" s="59"/>
      <c r="N14" s="115">
        <v>360</v>
      </c>
      <c r="O14" s="117">
        <v>393</v>
      </c>
      <c r="P14" s="59">
        <v>388</v>
      </c>
      <c r="Q14" s="59">
        <v>361</v>
      </c>
      <c r="R14" s="59">
        <v>428</v>
      </c>
      <c r="S14" s="59">
        <v>425</v>
      </c>
      <c r="T14" s="59">
        <v>418</v>
      </c>
      <c r="U14" s="59">
        <v>419</v>
      </c>
      <c r="V14" s="59"/>
      <c r="W14" s="59">
        <v>411</v>
      </c>
      <c r="X14" s="59">
        <v>423</v>
      </c>
      <c r="Y14" s="59"/>
      <c r="Z14" s="60">
        <v>382</v>
      </c>
      <c r="AA14" s="59">
        <v>402</v>
      </c>
      <c r="AB14" s="59"/>
      <c r="AC14" s="59"/>
      <c r="AD14" s="73">
        <f>IF(SUM(D14:AC14)&gt;0,ROUND(SUM(D14:AC14)/COUNT(D14:AC14),2),0)</f>
        <v>405.29</v>
      </c>
      <c r="AE14" s="74">
        <f>SUM(D14:AC14)</f>
        <v>8511</v>
      </c>
      <c r="AF14" s="75">
        <f>COUNT(D14:AC14)</f>
        <v>21</v>
      </c>
      <c r="AG14" s="76">
        <f>COUNT(D14:AC14)+AH14</f>
        <v>117</v>
      </c>
      <c r="AH14" s="75">
        <v>96</v>
      </c>
      <c r="AI14" s="80">
        <f>IF(Y14&gt;0,Y14,"")</f>
      </c>
      <c r="AJ14" s="67"/>
      <c r="AK14" s="96">
        <f>MAX(D14:AC14)</f>
        <v>437</v>
      </c>
      <c r="AL14" s="99">
        <v>461</v>
      </c>
      <c r="AM14" s="81" t="s">
        <v>68</v>
      </c>
    </row>
    <row r="15" spans="1:38" ht="20.25">
      <c r="A15" s="58">
        <v>11</v>
      </c>
      <c r="B15" s="71">
        <v>2</v>
      </c>
      <c r="C15" s="72" t="s">
        <v>1</v>
      </c>
      <c r="D15" s="59">
        <v>414</v>
      </c>
      <c r="E15" s="59">
        <v>427</v>
      </c>
      <c r="F15" s="59">
        <v>385</v>
      </c>
      <c r="G15" s="59">
        <v>388</v>
      </c>
      <c r="H15" s="59">
        <v>384</v>
      </c>
      <c r="I15" s="59">
        <v>428</v>
      </c>
      <c r="J15" s="59">
        <v>396</v>
      </c>
      <c r="K15" s="59">
        <v>437</v>
      </c>
      <c r="L15" s="59">
        <v>404</v>
      </c>
      <c r="M15" s="59"/>
      <c r="N15" s="115">
        <v>367</v>
      </c>
      <c r="O15" s="117">
        <v>426</v>
      </c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0"/>
      <c r="AA15" s="59"/>
      <c r="AB15" s="59"/>
      <c r="AC15" s="59"/>
      <c r="AD15" s="73">
        <f>IF(SUM(D15:AC15)&gt;0,ROUND(SUM(D15:AC15)/COUNT(D15:AC15),2),0)</f>
        <v>405.09</v>
      </c>
      <c r="AE15" s="74">
        <f>SUM(D15:AC15)</f>
        <v>4456</v>
      </c>
      <c r="AF15" s="75">
        <f>COUNT(D15:AC15)</f>
        <v>11</v>
      </c>
      <c r="AG15" s="76">
        <f>COUNT(D15:AC15)+AH15</f>
        <v>651</v>
      </c>
      <c r="AH15" s="75">
        <v>640</v>
      </c>
      <c r="AI15" s="80">
        <f>IF(Y15&gt;0,Y15,"")</f>
      </c>
      <c r="AK15" s="96">
        <f>MAX(D15:AC15)</f>
        <v>437</v>
      </c>
      <c r="AL15" s="99">
        <v>462</v>
      </c>
    </row>
    <row r="16" spans="1:39" ht="20.25">
      <c r="A16" s="58">
        <v>12</v>
      </c>
      <c r="B16" s="71">
        <v>4</v>
      </c>
      <c r="C16" s="77" t="s">
        <v>47</v>
      </c>
      <c r="D16" s="59">
        <v>422</v>
      </c>
      <c r="E16" s="59">
        <v>372</v>
      </c>
      <c r="F16" s="59">
        <v>377</v>
      </c>
      <c r="G16" s="59"/>
      <c r="H16" s="59">
        <v>413</v>
      </c>
      <c r="I16" s="59">
        <v>410</v>
      </c>
      <c r="J16" s="59">
        <v>400</v>
      </c>
      <c r="K16" s="59">
        <v>415</v>
      </c>
      <c r="L16" s="59">
        <v>426</v>
      </c>
      <c r="M16" s="59">
        <v>397</v>
      </c>
      <c r="N16" s="115"/>
      <c r="O16" s="117">
        <v>407</v>
      </c>
      <c r="P16" s="59">
        <v>401</v>
      </c>
      <c r="Q16" s="59">
        <v>394</v>
      </c>
      <c r="R16" s="59"/>
      <c r="S16" s="59">
        <v>389</v>
      </c>
      <c r="T16" s="59">
        <v>414</v>
      </c>
      <c r="U16" s="59"/>
      <c r="V16" s="59">
        <v>392</v>
      </c>
      <c r="W16" s="59">
        <v>394</v>
      </c>
      <c r="X16" s="59">
        <v>369</v>
      </c>
      <c r="Y16" s="59">
        <v>396</v>
      </c>
      <c r="Z16" s="60"/>
      <c r="AA16" s="59"/>
      <c r="AB16" s="59"/>
      <c r="AC16" s="59"/>
      <c r="AD16" s="73">
        <f>IF(SUM(D16:AC16)&gt;0,ROUND(SUM(D16:AC16)/COUNT(D16:AC16),2),0)</f>
        <v>399.33</v>
      </c>
      <c r="AE16" s="74">
        <f>SUM(D16:AC16)</f>
        <v>7188</v>
      </c>
      <c r="AF16" s="75">
        <f>COUNT(D16:AC16)</f>
        <v>18</v>
      </c>
      <c r="AG16" s="76">
        <f>COUNT(D16:AC16)+AH16</f>
        <v>223</v>
      </c>
      <c r="AH16" s="75">
        <v>205</v>
      </c>
      <c r="AI16" s="80">
        <f>IF(Y16&gt;0,Y16,"")</f>
        <v>396</v>
      </c>
      <c r="AJ16" s="68"/>
      <c r="AK16" s="96">
        <f>MAX(D16:AC16)</f>
        <v>426</v>
      </c>
      <c r="AL16" s="99">
        <v>459</v>
      </c>
      <c r="AM16" s="81" t="s">
        <v>56</v>
      </c>
    </row>
    <row r="17" spans="1:39" ht="20.25">
      <c r="A17" s="58">
        <v>13</v>
      </c>
      <c r="B17" s="71">
        <v>2</v>
      </c>
      <c r="C17" s="72" t="s">
        <v>51</v>
      </c>
      <c r="D17" s="59">
        <v>432</v>
      </c>
      <c r="E17" s="59">
        <v>371</v>
      </c>
      <c r="F17" s="59">
        <v>414</v>
      </c>
      <c r="G17" s="59">
        <v>365</v>
      </c>
      <c r="H17" s="59">
        <v>401</v>
      </c>
      <c r="I17" s="59">
        <v>373</v>
      </c>
      <c r="J17" s="59">
        <v>426</v>
      </c>
      <c r="K17" s="59">
        <v>408</v>
      </c>
      <c r="L17" s="59">
        <v>396</v>
      </c>
      <c r="M17" s="59"/>
      <c r="N17" s="115">
        <v>398</v>
      </c>
      <c r="O17" s="117">
        <v>421</v>
      </c>
      <c r="P17" s="59">
        <v>393</v>
      </c>
      <c r="Q17" s="59">
        <v>326</v>
      </c>
      <c r="R17" s="59">
        <v>383</v>
      </c>
      <c r="S17" s="59">
        <v>413</v>
      </c>
      <c r="T17" s="59">
        <v>467</v>
      </c>
      <c r="U17" s="59">
        <v>374</v>
      </c>
      <c r="V17" s="59">
        <v>411</v>
      </c>
      <c r="W17" s="59">
        <v>373</v>
      </c>
      <c r="X17" s="59">
        <v>438</v>
      </c>
      <c r="Y17" s="59"/>
      <c r="Z17" s="60"/>
      <c r="AA17" s="84"/>
      <c r="AB17" s="59"/>
      <c r="AC17" s="59"/>
      <c r="AD17" s="73">
        <f>IF(SUM(D17:AC17)&gt;0,ROUND(SUM(D17:AC17)/COUNT(D17:AC17),2),0)</f>
        <v>399.15</v>
      </c>
      <c r="AE17" s="74">
        <f>SUM(D17:AC17)</f>
        <v>7983</v>
      </c>
      <c r="AF17" s="75">
        <f>COUNT(D17:AC17)</f>
        <v>20</v>
      </c>
      <c r="AG17" s="76">
        <f>COUNT(D17:AC17)+AH17</f>
        <v>84</v>
      </c>
      <c r="AH17" s="75">
        <v>64</v>
      </c>
      <c r="AI17" s="80">
        <f>IF(Y17&gt;0,Y17,"")</f>
      </c>
      <c r="AJ17" s="67"/>
      <c r="AK17" s="96">
        <f>MAX(D17:AC17)</f>
        <v>467</v>
      </c>
      <c r="AL17" s="99">
        <v>446</v>
      </c>
      <c r="AM17" s="81" t="s">
        <v>58</v>
      </c>
    </row>
    <row r="18" spans="1:38" ht="20.25">
      <c r="A18" s="58">
        <v>14</v>
      </c>
      <c r="B18" s="71">
        <v>4</v>
      </c>
      <c r="C18" s="72" t="s">
        <v>29</v>
      </c>
      <c r="D18" s="59">
        <v>399</v>
      </c>
      <c r="E18" s="59">
        <v>379</v>
      </c>
      <c r="F18" s="59">
        <v>360</v>
      </c>
      <c r="G18" s="59"/>
      <c r="H18" s="59">
        <v>412</v>
      </c>
      <c r="I18" s="59">
        <v>427</v>
      </c>
      <c r="J18" s="59">
        <v>358</v>
      </c>
      <c r="K18" s="59">
        <v>419</v>
      </c>
      <c r="L18" s="59"/>
      <c r="M18" s="59">
        <v>402</v>
      </c>
      <c r="N18" s="115"/>
      <c r="O18" s="117">
        <v>375</v>
      </c>
      <c r="P18" s="59">
        <v>397</v>
      </c>
      <c r="Q18" s="59"/>
      <c r="R18" s="59"/>
      <c r="S18" s="59">
        <v>430</v>
      </c>
      <c r="T18" s="59">
        <v>424</v>
      </c>
      <c r="U18" s="59"/>
      <c r="V18" s="59">
        <v>374</v>
      </c>
      <c r="W18" s="59">
        <v>394</v>
      </c>
      <c r="X18" s="59">
        <v>412</v>
      </c>
      <c r="Y18" s="59">
        <v>374</v>
      </c>
      <c r="Z18" s="60"/>
      <c r="AA18" s="59"/>
      <c r="AB18" s="59"/>
      <c r="AC18" s="59"/>
      <c r="AD18" s="73">
        <f>IF(SUM(D18:AC18)&gt;0,ROUND(SUM(D18:AC18)/COUNT(D18:AC18),2),0)</f>
        <v>396</v>
      </c>
      <c r="AE18" s="74">
        <f>SUM(D18:AC18)</f>
        <v>6336</v>
      </c>
      <c r="AF18" s="75">
        <f>COUNT(D18:AC18)</f>
        <v>16</v>
      </c>
      <c r="AG18" s="76">
        <f>COUNT(D18:AC18)+AH18</f>
        <v>101</v>
      </c>
      <c r="AH18" s="75">
        <v>85</v>
      </c>
      <c r="AI18" s="80">
        <f>IF(Y18&gt;0,Y18,"")</f>
        <v>374</v>
      </c>
      <c r="AJ18" s="67"/>
      <c r="AK18" s="96">
        <f>MAX(D18:AC18)</f>
        <v>430</v>
      </c>
      <c r="AL18" s="99">
        <v>465</v>
      </c>
    </row>
    <row r="19" spans="1:39" ht="20.25">
      <c r="A19" s="58">
        <v>15</v>
      </c>
      <c r="B19" s="71">
        <v>2</v>
      </c>
      <c r="C19" s="72" t="s">
        <v>0</v>
      </c>
      <c r="D19" s="59">
        <v>353</v>
      </c>
      <c r="E19" s="59">
        <v>340</v>
      </c>
      <c r="F19" s="59"/>
      <c r="G19" s="59"/>
      <c r="H19" s="59">
        <v>377</v>
      </c>
      <c r="I19" s="59">
        <v>405</v>
      </c>
      <c r="J19" s="59">
        <v>391</v>
      </c>
      <c r="K19" s="59">
        <v>386</v>
      </c>
      <c r="L19" s="59">
        <v>385</v>
      </c>
      <c r="M19" s="59"/>
      <c r="N19" s="115">
        <v>354</v>
      </c>
      <c r="O19" s="117">
        <v>396</v>
      </c>
      <c r="P19" s="59"/>
      <c r="Q19" s="59">
        <v>345</v>
      </c>
      <c r="R19" s="59">
        <v>367</v>
      </c>
      <c r="S19" s="59">
        <v>382</v>
      </c>
      <c r="T19" s="59">
        <v>427</v>
      </c>
      <c r="U19" s="59">
        <v>387</v>
      </c>
      <c r="V19" s="59">
        <v>393</v>
      </c>
      <c r="W19" s="59">
        <v>377</v>
      </c>
      <c r="X19" s="59">
        <v>381</v>
      </c>
      <c r="Y19" s="59"/>
      <c r="Z19" s="60"/>
      <c r="AA19" s="59"/>
      <c r="AB19" s="59"/>
      <c r="AC19" s="59"/>
      <c r="AD19" s="73">
        <f>IF(SUM(D19:AC19)&gt;0,ROUND(SUM(D19:AC19)/COUNT(D19:AC19),2),0)</f>
        <v>379.18</v>
      </c>
      <c r="AE19" s="74">
        <f>SUM(D19:AC19)</f>
        <v>6446</v>
      </c>
      <c r="AF19" s="75">
        <f>COUNT(D19:AC19)</f>
        <v>17</v>
      </c>
      <c r="AG19" s="76">
        <f>COUNT(D19:AC19)+AH19</f>
        <v>797</v>
      </c>
      <c r="AH19" s="75">
        <v>780</v>
      </c>
      <c r="AI19" s="80">
        <f>IF(Y19&gt;0,Y19,"")</f>
      </c>
      <c r="AJ19" s="68"/>
      <c r="AK19" s="96">
        <f>MAX(D19:AC19)</f>
        <v>427</v>
      </c>
      <c r="AL19" s="99">
        <v>476</v>
      </c>
      <c r="AM19" s="81" t="s">
        <v>59</v>
      </c>
    </row>
    <row r="20" spans="1:39" ht="20.25">
      <c r="A20" s="58">
        <v>16</v>
      </c>
      <c r="B20" s="109" t="s">
        <v>82</v>
      </c>
      <c r="C20" s="72" t="s">
        <v>74</v>
      </c>
      <c r="D20" s="59"/>
      <c r="E20" s="59">
        <v>384</v>
      </c>
      <c r="F20" s="59">
        <v>332</v>
      </c>
      <c r="G20" s="59">
        <v>403</v>
      </c>
      <c r="H20" s="59">
        <v>398</v>
      </c>
      <c r="I20" s="59">
        <v>398</v>
      </c>
      <c r="J20" s="59">
        <v>363</v>
      </c>
      <c r="K20" s="59">
        <v>373</v>
      </c>
      <c r="L20" s="59"/>
      <c r="M20" s="59"/>
      <c r="N20" s="115">
        <v>351</v>
      </c>
      <c r="O20" s="117">
        <v>389</v>
      </c>
      <c r="P20" s="59">
        <v>391</v>
      </c>
      <c r="Q20" s="59">
        <v>385</v>
      </c>
      <c r="R20" s="59">
        <v>375</v>
      </c>
      <c r="S20" s="59">
        <v>380</v>
      </c>
      <c r="T20" s="59">
        <v>362</v>
      </c>
      <c r="U20" s="59">
        <v>426</v>
      </c>
      <c r="V20" s="59">
        <v>329</v>
      </c>
      <c r="W20" s="59">
        <v>377</v>
      </c>
      <c r="X20" s="59"/>
      <c r="Y20" s="59"/>
      <c r="Z20" s="60"/>
      <c r="AA20" s="59"/>
      <c r="AB20" s="59"/>
      <c r="AC20" s="59"/>
      <c r="AD20" s="73">
        <f>IF(SUM(D20:AC20)&gt;0,ROUND(SUM(D20:AC20)/COUNT(D20:AC20),2),0)</f>
        <v>377.41</v>
      </c>
      <c r="AE20" s="74">
        <f>SUM(D20:AC20)</f>
        <v>6416</v>
      </c>
      <c r="AF20" s="75">
        <f>COUNT(D20:AC20)</f>
        <v>17</v>
      </c>
      <c r="AG20" s="76">
        <f>COUNT(D20:AC20)+AH20</f>
        <v>27</v>
      </c>
      <c r="AH20" s="75">
        <v>10</v>
      </c>
      <c r="AI20" s="80">
        <f>IF(Y20&gt;0,Y20,"")</f>
      </c>
      <c r="AK20" s="96">
        <f>MAX(D20:AC20)</f>
        <v>426</v>
      </c>
      <c r="AL20" s="99">
        <v>464</v>
      </c>
      <c r="AM20" s="81" t="s">
        <v>60</v>
      </c>
    </row>
    <row r="21" spans="1:39" ht="20.25">
      <c r="A21" s="58">
        <v>17</v>
      </c>
      <c r="B21" s="71">
        <v>3</v>
      </c>
      <c r="C21" s="72" t="s">
        <v>5</v>
      </c>
      <c r="D21" s="59">
        <v>325</v>
      </c>
      <c r="E21" s="59"/>
      <c r="F21" s="59">
        <v>350</v>
      </c>
      <c r="G21" s="59">
        <v>347</v>
      </c>
      <c r="H21" s="59">
        <v>378</v>
      </c>
      <c r="I21" s="59">
        <v>395</v>
      </c>
      <c r="J21" s="59">
        <v>402</v>
      </c>
      <c r="K21" s="59">
        <v>366</v>
      </c>
      <c r="L21" s="59">
        <v>391</v>
      </c>
      <c r="M21" s="59"/>
      <c r="N21" s="115">
        <v>380</v>
      </c>
      <c r="O21" s="117">
        <v>396</v>
      </c>
      <c r="P21" s="59"/>
      <c r="Q21" s="59">
        <v>350</v>
      </c>
      <c r="R21" s="59">
        <v>367</v>
      </c>
      <c r="S21" s="59">
        <v>383</v>
      </c>
      <c r="T21" s="59">
        <v>401</v>
      </c>
      <c r="U21" s="59">
        <v>380</v>
      </c>
      <c r="V21" s="59">
        <v>353</v>
      </c>
      <c r="W21" s="59">
        <v>416</v>
      </c>
      <c r="X21" s="59">
        <v>335</v>
      </c>
      <c r="Y21" s="59"/>
      <c r="Z21" s="60">
        <v>365</v>
      </c>
      <c r="AA21" s="59">
        <v>364</v>
      </c>
      <c r="AB21" s="59">
        <v>395</v>
      </c>
      <c r="AC21" s="59">
        <v>397</v>
      </c>
      <c r="AD21" s="73">
        <f>IF(SUM(D21:AC21)&gt;0,ROUND(SUM(D21:AC21)/COUNT(D21:AC21),2),0)</f>
        <v>374.36</v>
      </c>
      <c r="AE21" s="74">
        <f>SUM(D21:AC21)</f>
        <v>8236</v>
      </c>
      <c r="AF21" s="75">
        <f>COUNT(D21:AC21)</f>
        <v>22</v>
      </c>
      <c r="AG21" s="76">
        <f>COUNT(D21:AC21)+AH21</f>
        <v>245</v>
      </c>
      <c r="AH21" s="75">
        <v>223</v>
      </c>
      <c r="AI21" s="80">
        <f>IF(Y21&gt;0,Y21,"")</f>
      </c>
      <c r="AK21" s="96">
        <f>MAX(D21:AC21)</f>
        <v>416</v>
      </c>
      <c r="AL21" s="99">
        <v>447</v>
      </c>
      <c r="AM21" s="81" t="s">
        <v>61</v>
      </c>
    </row>
    <row r="22" spans="1:38" ht="20.25">
      <c r="A22" s="58">
        <v>18</v>
      </c>
      <c r="B22" s="71">
        <v>3</v>
      </c>
      <c r="C22" s="72" t="s">
        <v>69</v>
      </c>
      <c r="D22" s="59">
        <v>342</v>
      </c>
      <c r="E22" s="59">
        <v>382</v>
      </c>
      <c r="F22" s="59">
        <v>349</v>
      </c>
      <c r="G22" s="59">
        <v>348</v>
      </c>
      <c r="H22" s="59">
        <v>398</v>
      </c>
      <c r="I22" s="59">
        <v>370</v>
      </c>
      <c r="J22" s="59">
        <v>382</v>
      </c>
      <c r="K22" s="59">
        <v>344</v>
      </c>
      <c r="L22" s="59">
        <v>350</v>
      </c>
      <c r="M22" s="59"/>
      <c r="N22" s="115">
        <v>369</v>
      </c>
      <c r="O22" s="117">
        <v>389</v>
      </c>
      <c r="P22" s="59">
        <v>379</v>
      </c>
      <c r="Q22" s="59">
        <v>395</v>
      </c>
      <c r="R22" s="59">
        <v>410</v>
      </c>
      <c r="S22" s="59">
        <v>346</v>
      </c>
      <c r="T22" s="59">
        <v>347</v>
      </c>
      <c r="U22" s="59">
        <v>391</v>
      </c>
      <c r="V22" s="59">
        <v>385</v>
      </c>
      <c r="W22" s="59">
        <v>380</v>
      </c>
      <c r="X22" s="59">
        <v>332</v>
      </c>
      <c r="Y22" s="59"/>
      <c r="Z22" s="60"/>
      <c r="AA22" s="59"/>
      <c r="AB22" s="59"/>
      <c r="AC22" s="59"/>
      <c r="AD22" s="73">
        <f>IF(SUM(D22:AC22)&gt;0,ROUND(SUM(D22:AC22)/COUNT(D22:AC22),2),0)</f>
        <v>369.4</v>
      </c>
      <c r="AE22" s="74">
        <f>SUM(D22:AC22)</f>
        <v>7388</v>
      </c>
      <c r="AF22" s="75">
        <f>COUNT(D22:AC22)</f>
        <v>20</v>
      </c>
      <c r="AG22" s="76">
        <f>COUNT(D22:AC22)+AH22</f>
        <v>41</v>
      </c>
      <c r="AH22" s="75">
        <v>21</v>
      </c>
      <c r="AI22" s="80">
        <f>IF(Y22&gt;0,Y22,"")</f>
      </c>
      <c r="AK22" s="96">
        <f>MAX(D22:AC22)</f>
        <v>410</v>
      </c>
      <c r="AL22" s="99">
        <v>410</v>
      </c>
    </row>
    <row r="23" spans="1:38" ht="20.25">
      <c r="A23" s="58">
        <v>19</v>
      </c>
      <c r="B23" s="71">
        <v>3</v>
      </c>
      <c r="C23" s="77" t="s">
        <v>72</v>
      </c>
      <c r="D23" s="59">
        <v>408</v>
      </c>
      <c r="E23" s="59">
        <v>435</v>
      </c>
      <c r="F23" s="59"/>
      <c r="G23" s="59">
        <v>373</v>
      </c>
      <c r="H23" s="59">
        <v>341</v>
      </c>
      <c r="I23" s="59">
        <v>345</v>
      </c>
      <c r="J23" s="59">
        <v>364</v>
      </c>
      <c r="K23" s="59">
        <v>335</v>
      </c>
      <c r="L23" s="59"/>
      <c r="M23" s="59"/>
      <c r="N23" s="115">
        <v>353</v>
      </c>
      <c r="O23" s="117">
        <v>372</v>
      </c>
      <c r="P23" s="59">
        <v>397</v>
      </c>
      <c r="Q23" s="59">
        <v>354</v>
      </c>
      <c r="R23" s="59">
        <v>353</v>
      </c>
      <c r="S23" s="59">
        <v>369</v>
      </c>
      <c r="T23" s="59">
        <v>367</v>
      </c>
      <c r="U23" s="59">
        <v>409</v>
      </c>
      <c r="V23" s="59">
        <v>333</v>
      </c>
      <c r="W23" s="59">
        <v>383</v>
      </c>
      <c r="X23" s="59">
        <v>361</v>
      </c>
      <c r="Y23" s="59"/>
      <c r="Z23" s="60">
        <v>365</v>
      </c>
      <c r="AA23" s="59">
        <v>365</v>
      </c>
      <c r="AB23" s="59">
        <v>345</v>
      </c>
      <c r="AC23" s="59"/>
      <c r="AD23" s="73">
        <f>IF(SUM(D23:AC23)&gt;0,ROUND(SUM(D23:AC23)/COUNT(D23:AC23),2),0)</f>
        <v>367.95</v>
      </c>
      <c r="AE23" s="74">
        <f>SUM(D23:AC23)</f>
        <v>7727</v>
      </c>
      <c r="AF23" s="75">
        <f>COUNT(D23:AC23)</f>
        <v>21</v>
      </c>
      <c r="AG23" s="76">
        <f>COUNT(D23:AC23)+AH23</f>
        <v>21</v>
      </c>
      <c r="AH23" s="75">
        <v>0</v>
      </c>
      <c r="AI23" s="80">
        <f>IF(Y23&gt;0,Y23,"")</f>
      </c>
      <c r="AK23" s="96">
        <f>MAX(D23:AC23)</f>
        <v>435</v>
      </c>
      <c r="AL23" s="99">
        <v>435</v>
      </c>
    </row>
    <row r="24" spans="1:38" ht="20.25">
      <c r="A24" s="58">
        <v>20</v>
      </c>
      <c r="B24" s="71">
        <v>3</v>
      </c>
      <c r="C24" s="72" t="s">
        <v>12</v>
      </c>
      <c r="D24" s="59">
        <v>346</v>
      </c>
      <c r="E24" s="59"/>
      <c r="F24" s="59">
        <v>320</v>
      </c>
      <c r="G24" s="59"/>
      <c r="H24" s="59"/>
      <c r="I24" s="59"/>
      <c r="J24" s="59"/>
      <c r="K24" s="59"/>
      <c r="L24" s="59">
        <v>399</v>
      </c>
      <c r="M24" s="59"/>
      <c r="N24" s="115"/>
      <c r="O24" s="117">
        <v>387</v>
      </c>
      <c r="P24" s="59">
        <v>383</v>
      </c>
      <c r="Q24" s="59">
        <v>345</v>
      </c>
      <c r="R24" s="59"/>
      <c r="S24" s="59">
        <v>367</v>
      </c>
      <c r="T24" s="59"/>
      <c r="U24" s="59">
        <v>369</v>
      </c>
      <c r="V24" s="59">
        <v>371</v>
      </c>
      <c r="W24" s="59">
        <v>392</v>
      </c>
      <c r="X24" s="59">
        <v>319</v>
      </c>
      <c r="Y24" s="59"/>
      <c r="Z24" s="60"/>
      <c r="AA24" s="59"/>
      <c r="AB24" s="59"/>
      <c r="AC24" s="59"/>
      <c r="AD24" s="73">
        <f>IF(SUM(D24:AC24)&gt;0,ROUND(SUM(D24:AC24)/COUNT(D24:AC24),2),0)</f>
        <v>363.45</v>
      </c>
      <c r="AE24" s="74">
        <f>SUM(D24:AC24)</f>
        <v>3998</v>
      </c>
      <c r="AF24" s="75">
        <f>COUNT(D24:AC24)</f>
        <v>11</v>
      </c>
      <c r="AG24" s="76">
        <f>COUNT(D24:AC24)+AH24</f>
        <v>588</v>
      </c>
      <c r="AH24" s="75">
        <v>577</v>
      </c>
      <c r="AI24" s="80">
        <f>IF(Y24&gt;0,Y24,"")</f>
      </c>
      <c r="AK24" s="96">
        <f>MAX(D24:AC24)</f>
        <v>399</v>
      </c>
      <c r="AL24" s="99">
        <v>454</v>
      </c>
    </row>
    <row r="25" spans="1:38" ht="20.25">
      <c r="A25" s="58">
        <v>21</v>
      </c>
      <c r="B25" s="71">
        <v>4</v>
      </c>
      <c r="C25" s="72" t="s">
        <v>14</v>
      </c>
      <c r="D25" s="59">
        <v>315</v>
      </c>
      <c r="E25" s="59"/>
      <c r="F25" s="59">
        <v>324</v>
      </c>
      <c r="G25" s="59"/>
      <c r="H25" s="59"/>
      <c r="I25" s="59">
        <v>416</v>
      </c>
      <c r="J25" s="59"/>
      <c r="K25" s="59">
        <v>405</v>
      </c>
      <c r="L25" s="59">
        <v>393</v>
      </c>
      <c r="M25" s="59">
        <v>359</v>
      </c>
      <c r="N25" s="115"/>
      <c r="O25" s="117"/>
      <c r="P25" s="59">
        <v>349</v>
      </c>
      <c r="Q25" s="59">
        <v>363</v>
      </c>
      <c r="R25" s="59"/>
      <c r="S25" s="59">
        <v>308</v>
      </c>
      <c r="T25" s="59"/>
      <c r="U25" s="59"/>
      <c r="V25" s="59">
        <v>327</v>
      </c>
      <c r="W25" s="59"/>
      <c r="X25" s="59"/>
      <c r="Y25" s="59">
        <v>344</v>
      </c>
      <c r="Z25" s="60"/>
      <c r="AA25" s="59"/>
      <c r="AB25" s="59"/>
      <c r="AC25" s="59"/>
      <c r="AD25" s="73">
        <f>IF(SUM(D25:AC25)&gt;0,ROUND(SUM(D25:AC25)/COUNT(D25:AC25),2),0)</f>
        <v>354.82</v>
      </c>
      <c r="AE25" s="74">
        <f>SUM(D25:AC25)</f>
        <v>3903</v>
      </c>
      <c r="AF25" s="75">
        <f>COUNT(D25:AC25)</f>
        <v>11</v>
      </c>
      <c r="AG25" s="76">
        <f>COUNT(D25:AC25)+AH25</f>
        <v>97</v>
      </c>
      <c r="AH25" s="75">
        <v>86</v>
      </c>
      <c r="AI25" s="80">
        <f>IF(Y25&gt;0,Y25,"")</f>
        <v>344</v>
      </c>
      <c r="AK25" s="96">
        <f>MAX(D25:AC25)</f>
        <v>416</v>
      </c>
      <c r="AL25" s="99">
        <v>402</v>
      </c>
    </row>
    <row r="26" spans="1:37" ht="20.25">
      <c r="A26" s="58">
        <v>22</v>
      </c>
      <c r="B26" s="71">
        <v>4</v>
      </c>
      <c r="C26" s="72" t="s">
        <v>73</v>
      </c>
      <c r="D26" s="59"/>
      <c r="E26" s="59">
        <v>340</v>
      </c>
      <c r="F26" s="59"/>
      <c r="G26" s="59"/>
      <c r="H26" s="59">
        <v>333</v>
      </c>
      <c r="I26" s="59"/>
      <c r="J26" s="59">
        <v>346</v>
      </c>
      <c r="K26" s="59"/>
      <c r="L26" s="59">
        <v>359</v>
      </c>
      <c r="M26" s="59"/>
      <c r="N26" s="115"/>
      <c r="O26" s="117">
        <v>323</v>
      </c>
      <c r="P26" s="59"/>
      <c r="Q26" s="59">
        <v>370</v>
      </c>
      <c r="R26" s="59"/>
      <c r="S26" s="59"/>
      <c r="T26" s="59">
        <v>326</v>
      </c>
      <c r="U26" s="59"/>
      <c r="V26" s="59"/>
      <c r="W26" s="59">
        <v>387</v>
      </c>
      <c r="X26" s="59"/>
      <c r="Y26" s="59"/>
      <c r="Z26" s="60"/>
      <c r="AA26" s="59"/>
      <c r="AB26" s="59"/>
      <c r="AC26" s="59"/>
      <c r="AD26" s="73">
        <f>IF(SUM(D26:AC26)&gt;0,ROUND(SUM(D26:AC26)/COUNT(D26:AC26),2),0)</f>
        <v>348</v>
      </c>
      <c r="AE26" s="74">
        <f>SUM(D26:AC26)</f>
        <v>2784</v>
      </c>
      <c r="AF26" s="75">
        <f>COUNT(D26:AC26)</f>
        <v>8</v>
      </c>
      <c r="AG26" s="76">
        <f>COUNT(D26:AC26)+AH26</f>
        <v>44</v>
      </c>
      <c r="AH26" s="78">
        <v>36</v>
      </c>
      <c r="AI26" s="80">
        <f>IF(Y26&gt;0,Y26,"")</f>
      </c>
      <c r="AK26" s="96">
        <f>MAX(D26:AC26)</f>
        <v>387</v>
      </c>
    </row>
    <row r="27" spans="1:37" ht="20.25">
      <c r="A27" s="58">
        <v>23</v>
      </c>
      <c r="B27" s="71">
        <v>3</v>
      </c>
      <c r="C27" s="72" t="s">
        <v>81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115"/>
      <c r="O27" s="117"/>
      <c r="P27" s="59"/>
      <c r="Q27" s="59"/>
      <c r="R27" s="59">
        <v>344</v>
      </c>
      <c r="S27" s="59"/>
      <c r="T27" s="59">
        <v>344</v>
      </c>
      <c r="U27" s="59"/>
      <c r="V27" s="59"/>
      <c r="W27" s="59"/>
      <c r="X27" s="59"/>
      <c r="Y27" s="59"/>
      <c r="Z27" s="60"/>
      <c r="AA27" s="59"/>
      <c r="AB27" s="59"/>
      <c r="AC27" s="59"/>
      <c r="AD27" s="73">
        <f>IF(SUM(D27:AC27)&gt;0,ROUND(SUM(D27:AC27)/COUNT(D27:AC27),2),0)</f>
        <v>344</v>
      </c>
      <c r="AE27" s="74">
        <f>SUM(D27:AC27)</f>
        <v>688</v>
      </c>
      <c r="AF27" s="75">
        <f>COUNT(D27:AC27)</f>
        <v>2</v>
      </c>
      <c r="AG27" s="76">
        <f>COUNT(D27:AC27)+AH27</f>
        <v>2</v>
      </c>
      <c r="AH27" s="75">
        <v>0</v>
      </c>
      <c r="AI27" s="80">
        <f>IF(Y27&gt;0,Y27,"")</f>
      </c>
      <c r="AK27" s="96">
        <f>MAX(D27:AC27)</f>
        <v>344</v>
      </c>
    </row>
    <row r="28" spans="1:38" ht="20.25">
      <c r="A28" s="58">
        <v>24</v>
      </c>
      <c r="B28" s="71">
        <v>3</v>
      </c>
      <c r="C28" s="72" t="s">
        <v>19</v>
      </c>
      <c r="D28" s="59"/>
      <c r="E28" s="59"/>
      <c r="F28" s="59"/>
      <c r="G28" s="59"/>
      <c r="H28" s="59"/>
      <c r="I28" s="59"/>
      <c r="J28" s="59"/>
      <c r="K28" s="59"/>
      <c r="L28" s="59">
        <v>294</v>
      </c>
      <c r="M28" s="59"/>
      <c r="N28" s="115"/>
      <c r="O28" s="117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  <c r="AA28" s="59"/>
      <c r="AB28" s="59"/>
      <c r="AC28" s="59"/>
      <c r="AD28" s="73">
        <f>IF(SUM(D28:AC28)&gt;0,ROUND(SUM(D28:AC28)/COUNT(D28:AC28),2),0)</f>
        <v>294</v>
      </c>
      <c r="AE28" s="74">
        <f>SUM(D28:AC28)</f>
        <v>294</v>
      </c>
      <c r="AF28" s="75">
        <f>COUNT(D28:AC28)</f>
        <v>1</v>
      </c>
      <c r="AG28" s="76">
        <f>COUNT(D28:AC28)+AH28</f>
        <v>487</v>
      </c>
      <c r="AH28" s="75">
        <v>486</v>
      </c>
      <c r="AI28" s="80">
        <f>IF(Y28&gt;0,Y28,"")</f>
      </c>
      <c r="AK28" s="96">
        <f>MAX(D28:AC28)</f>
        <v>294</v>
      </c>
      <c r="AL28" s="99">
        <v>429</v>
      </c>
    </row>
    <row r="29" spans="1:38" ht="20.25">
      <c r="A29" s="58">
        <v>25</v>
      </c>
      <c r="B29" s="71">
        <v>4</v>
      </c>
      <c r="C29" s="72" t="s">
        <v>52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115"/>
      <c r="O29" s="117"/>
      <c r="P29" s="59"/>
      <c r="Q29" s="59"/>
      <c r="R29" s="59"/>
      <c r="S29" s="59"/>
      <c r="T29" s="59"/>
      <c r="U29" s="59"/>
      <c r="V29" s="59"/>
      <c r="W29" s="59"/>
      <c r="X29" s="59">
        <v>264</v>
      </c>
      <c r="Y29" s="59"/>
      <c r="Z29" s="60"/>
      <c r="AA29" s="59"/>
      <c r="AB29" s="59"/>
      <c r="AC29" s="59"/>
      <c r="AD29" s="73">
        <f>IF(SUM(D29:AC29)&gt;0,ROUND(SUM(D29:AC29)/COUNT(D29:AC29),2),0)</f>
        <v>264</v>
      </c>
      <c r="AE29" s="74">
        <f>SUM(D29:AC29)</f>
        <v>264</v>
      </c>
      <c r="AF29" s="75">
        <f>COUNT(D29:AC29)</f>
        <v>1</v>
      </c>
      <c r="AG29" s="76">
        <f>COUNT(D29:AC29)+AH29</f>
        <v>18</v>
      </c>
      <c r="AH29" s="75">
        <v>17</v>
      </c>
      <c r="AI29" s="80">
        <f>IF(Y29&gt;0,Y29,"")</f>
      </c>
      <c r="AJ29" s="67"/>
      <c r="AK29" s="96">
        <f>MAX(D29:AC29)</f>
        <v>264</v>
      </c>
      <c r="AL29" s="99">
        <v>339</v>
      </c>
    </row>
    <row r="30" spans="1:38" ht="20.25">
      <c r="A30" s="58">
        <v>26</v>
      </c>
      <c r="B30" s="71">
        <v>3</v>
      </c>
      <c r="C30" s="72" t="s">
        <v>83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115"/>
      <c r="O30" s="117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0"/>
      <c r="AA30" s="59"/>
      <c r="AB30" s="59"/>
      <c r="AC30" s="59"/>
      <c r="AD30" s="73">
        <f>IF(SUM(D30:AC30)&gt;0,ROUND(SUM(D30:AC30)/COUNT(D30:AC30),2),0)</f>
        <v>0</v>
      </c>
      <c r="AE30" s="74">
        <f>SUM(D30:AC30)</f>
        <v>0</v>
      </c>
      <c r="AF30" s="75">
        <f>COUNT(D30:AC30)</f>
        <v>0</v>
      </c>
      <c r="AG30" s="76">
        <f>COUNT(D30:AC30)+AH30</f>
        <v>20</v>
      </c>
      <c r="AH30" s="75">
        <v>20</v>
      </c>
      <c r="AI30" s="80">
        <f>IF(Y30&gt;0,Y30,"")</f>
      </c>
      <c r="AJ30" s="67"/>
      <c r="AK30" s="96">
        <f>MAX(D30:AC30)</f>
        <v>0</v>
      </c>
      <c r="AL30" s="99">
        <v>419</v>
      </c>
    </row>
    <row r="31" ht="20.25" customHeight="1">
      <c r="AI31" s="95"/>
    </row>
    <row r="32" spans="2:35" ht="20.25">
      <c r="B32" s="110" t="s">
        <v>79</v>
      </c>
      <c r="E32" s="63"/>
      <c r="J32" s="85" t="s">
        <v>62</v>
      </c>
      <c r="L32" s="82"/>
      <c r="AI32" s="95"/>
    </row>
    <row r="33" spans="18:35" ht="20.25">
      <c r="R33" s="63"/>
      <c r="AG33" s="111" t="s">
        <v>49</v>
      </c>
      <c r="AI33" s="113"/>
    </row>
    <row r="34" spans="33:35" ht="20.25">
      <c r="AG34" s="111" t="s">
        <v>49</v>
      </c>
      <c r="AI34" s="113"/>
    </row>
    <row r="35" spans="3:35" ht="20.25">
      <c r="C35" s="86" t="s">
        <v>66</v>
      </c>
      <c r="D35" s="87">
        <f aca="true" t="shared" si="0" ref="D35:AC35">SUM(D5:D29)</f>
        <v>8040</v>
      </c>
      <c r="E35" s="87">
        <f t="shared" si="0"/>
        <v>7456</v>
      </c>
      <c r="F35" s="87">
        <f t="shared" si="0"/>
        <v>7418</v>
      </c>
      <c r="G35" s="87">
        <f t="shared" si="0"/>
        <v>5948</v>
      </c>
      <c r="H35" s="87">
        <f t="shared" si="0"/>
        <v>8034</v>
      </c>
      <c r="I35" s="87">
        <f t="shared" si="0"/>
        <v>7699</v>
      </c>
      <c r="J35" s="87">
        <f t="shared" si="0"/>
        <v>8006</v>
      </c>
      <c r="K35" s="87">
        <f t="shared" si="0"/>
        <v>7873</v>
      </c>
      <c r="L35" s="87">
        <f t="shared" si="0"/>
        <v>8013</v>
      </c>
      <c r="M35" s="87">
        <f t="shared" si="0"/>
        <v>3598</v>
      </c>
      <c r="N35" s="87">
        <f t="shared" si="0"/>
        <v>6325</v>
      </c>
      <c r="O35" s="87">
        <f t="shared" si="0"/>
        <v>7960</v>
      </c>
      <c r="P35" s="87">
        <f t="shared" si="0"/>
        <v>7182</v>
      </c>
      <c r="Q35" s="87">
        <f t="shared" si="0"/>
        <v>7861</v>
      </c>
      <c r="R35" s="87">
        <f t="shared" si="0"/>
        <v>6065</v>
      </c>
      <c r="S35" s="87">
        <f t="shared" si="0"/>
        <v>7482</v>
      </c>
      <c r="T35" s="87">
        <f t="shared" si="0"/>
        <v>7666</v>
      </c>
      <c r="U35" s="87">
        <f t="shared" si="0"/>
        <v>6116</v>
      </c>
      <c r="V35" s="87">
        <f t="shared" si="0"/>
        <v>7059</v>
      </c>
      <c r="W35" s="87">
        <f t="shared" si="0"/>
        <v>8005</v>
      </c>
      <c r="X35" s="87">
        <f t="shared" si="0"/>
        <v>7048</v>
      </c>
      <c r="Y35" s="87">
        <f t="shared" si="0"/>
        <v>3690</v>
      </c>
      <c r="Z35" s="87">
        <f t="shared" si="0"/>
        <v>1926</v>
      </c>
      <c r="AA35" s="87">
        <f t="shared" si="0"/>
        <v>2011</v>
      </c>
      <c r="AB35" s="87">
        <f t="shared" si="0"/>
        <v>1518</v>
      </c>
      <c r="AC35" s="87">
        <f t="shared" si="0"/>
        <v>1224</v>
      </c>
      <c r="AD35" s="88">
        <f>SUM(D5:AC29)</f>
        <v>161223</v>
      </c>
      <c r="AE35" s="88">
        <f>SUM(D35:AC35)</f>
        <v>161223</v>
      </c>
      <c r="AG35" s="111" t="s">
        <v>80</v>
      </c>
      <c r="AI35" s="112">
        <f>SUM(AI5:AI34)</f>
        <v>4080</v>
      </c>
    </row>
    <row r="36" spans="3:31" ht="20.25">
      <c r="C36" s="89" t="s">
        <v>63</v>
      </c>
      <c r="D36" s="90">
        <v>2609</v>
      </c>
      <c r="E36" s="90">
        <v>2423</v>
      </c>
      <c r="F36" s="90">
        <v>2507</v>
      </c>
      <c r="G36" s="90">
        <v>2519</v>
      </c>
      <c r="H36" s="90">
        <v>2493</v>
      </c>
      <c r="I36" s="90">
        <v>2528</v>
      </c>
      <c r="J36" s="90">
        <v>2537</v>
      </c>
      <c r="K36" s="90">
        <v>2722</v>
      </c>
      <c r="L36" s="90">
        <v>2558</v>
      </c>
      <c r="M36" s="90">
        <v>2360</v>
      </c>
      <c r="N36" s="90">
        <v>2585</v>
      </c>
      <c r="O36" s="90">
        <v>2483</v>
      </c>
      <c r="P36" s="90">
        <v>2471</v>
      </c>
      <c r="Q36" s="90">
        <v>2559</v>
      </c>
      <c r="R36" s="90">
        <v>2614</v>
      </c>
      <c r="S36" s="90">
        <v>2469</v>
      </c>
      <c r="T36" s="90">
        <v>2445</v>
      </c>
      <c r="U36" s="90">
        <v>2620</v>
      </c>
      <c r="V36" s="90">
        <v>2535</v>
      </c>
      <c r="W36" s="90">
        <v>2514</v>
      </c>
      <c r="X36" s="90">
        <v>2567</v>
      </c>
      <c r="Y36" s="90">
        <v>2532</v>
      </c>
      <c r="Z36" s="90"/>
      <c r="AA36" s="90"/>
      <c r="AB36" s="90"/>
      <c r="AC36" s="90"/>
      <c r="AD36" s="88">
        <f>SUM(D36:AC36)</f>
        <v>55650</v>
      </c>
      <c r="AE36" s="91"/>
    </row>
    <row r="37" spans="3:31" ht="20.25">
      <c r="C37" s="89" t="s">
        <v>64</v>
      </c>
      <c r="D37" s="90">
        <v>2464</v>
      </c>
      <c r="E37" s="90">
        <v>2326</v>
      </c>
      <c r="F37" s="90">
        <v>2425</v>
      </c>
      <c r="G37" s="90">
        <v>2323</v>
      </c>
      <c r="H37" s="90">
        <v>2434</v>
      </c>
      <c r="I37" s="90">
        <v>2417</v>
      </c>
      <c r="J37" s="90">
        <v>2427</v>
      </c>
      <c r="K37" s="90">
        <v>2416</v>
      </c>
      <c r="L37" s="90">
        <v>2433</v>
      </c>
      <c r="M37" s="90"/>
      <c r="N37" s="90">
        <v>2287</v>
      </c>
      <c r="O37" s="90">
        <v>2431</v>
      </c>
      <c r="P37" s="90">
        <v>2293</v>
      </c>
      <c r="Q37" s="90">
        <v>2267</v>
      </c>
      <c r="R37" s="90">
        <v>2341</v>
      </c>
      <c r="S37" s="90">
        <v>2447</v>
      </c>
      <c r="T37" s="90">
        <v>2514</v>
      </c>
      <c r="U37" s="90">
        <v>2398</v>
      </c>
      <c r="V37" s="90">
        <v>2337</v>
      </c>
      <c r="W37" s="90">
        <v>2311</v>
      </c>
      <c r="X37" s="90">
        <v>2480</v>
      </c>
      <c r="Y37" s="90"/>
      <c r="Z37" s="90"/>
      <c r="AA37" s="90"/>
      <c r="AB37" s="90"/>
      <c r="AC37" s="90"/>
      <c r="AD37" s="88">
        <f>SUM(D37:AC37)</f>
        <v>47771</v>
      </c>
      <c r="AE37" s="91"/>
    </row>
    <row r="38" spans="3:31" ht="20.25">
      <c r="C38" s="89" t="s">
        <v>65</v>
      </c>
      <c r="D38" s="90">
        <v>1421</v>
      </c>
      <c r="E38" s="90">
        <v>1583</v>
      </c>
      <c r="F38" s="90">
        <v>1351</v>
      </c>
      <c r="G38" s="90">
        <v>1471</v>
      </c>
      <c r="H38" s="90">
        <v>1515</v>
      </c>
      <c r="I38" s="90">
        <v>1508</v>
      </c>
      <c r="J38" s="90">
        <v>1511</v>
      </c>
      <c r="K38" s="90">
        <v>1418</v>
      </c>
      <c r="L38" s="90">
        <v>1434</v>
      </c>
      <c r="M38" s="90"/>
      <c r="N38" s="90">
        <v>1453</v>
      </c>
      <c r="O38" s="90">
        <v>1544</v>
      </c>
      <c r="P38" s="90">
        <v>1561</v>
      </c>
      <c r="Q38" s="90">
        <v>1444</v>
      </c>
      <c r="R38" s="90">
        <v>1474</v>
      </c>
      <c r="S38" s="90">
        <v>1465</v>
      </c>
      <c r="T38" s="90">
        <v>1459</v>
      </c>
      <c r="U38" s="90">
        <v>1549</v>
      </c>
      <c r="V38" s="90">
        <v>1442</v>
      </c>
      <c r="W38" s="90">
        <v>1571</v>
      </c>
      <c r="X38" s="90">
        <v>1347</v>
      </c>
      <c r="Y38" s="90"/>
      <c r="Z38" s="90"/>
      <c r="AA38" s="90"/>
      <c r="AB38" s="90"/>
      <c r="AC38" s="90"/>
      <c r="AD38" s="88">
        <f>SUM(D38:AC38)</f>
        <v>29521</v>
      </c>
      <c r="AE38" s="91"/>
    </row>
    <row r="39" spans="3:31" ht="20.25">
      <c r="C39" s="89" t="s">
        <v>75</v>
      </c>
      <c r="D39" s="90">
        <v>1546</v>
      </c>
      <c r="E39" s="90">
        <v>1506</v>
      </c>
      <c r="F39" s="90">
        <v>1500</v>
      </c>
      <c r="G39" s="90"/>
      <c r="H39" s="90">
        <v>1592</v>
      </c>
      <c r="I39" s="90">
        <v>1691</v>
      </c>
      <c r="J39" s="90">
        <v>1531</v>
      </c>
      <c r="K39" s="90">
        <v>1682</v>
      </c>
      <c r="L39" s="90">
        <v>1588</v>
      </c>
      <c r="M39" s="90">
        <v>1607</v>
      </c>
      <c r="N39" s="90"/>
      <c r="O39" s="90">
        <v>1502</v>
      </c>
      <c r="P39" s="90">
        <v>1604</v>
      </c>
      <c r="Q39" s="90">
        <v>1591</v>
      </c>
      <c r="R39" s="90"/>
      <c r="S39" s="90">
        <v>1530</v>
      </c>
      <c r="T39" s="90">
        <v>1624</v>
      </c>
      <c r="U39" s="90"/>
      <c r="V39" s="90">
        <v>1542</v>
      </c>
      <c r="W39" s="90">
        <v>1609</v>
      </c>
      <c r="X39" s="90">
        <v>1488</v>
      </c>
      <c r="Y39" s="90">
        <v>1548</v>
      </c>
      <c r="Z39" s="90"/>
      <c r="AA39" s="90"/>
      <c r="AB39" s="90"/>
      <c r="AC39" s="90"/>
      <c r="AD39" s="88">
        <f>SUM(D39:AC39)</f>
        <v>28281</v>
      </c>
      <c r="AE39" s="91"/>
    </row>
    <row r="40" spans="3:31" ht="20.25">
      <c r="C40" s="93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4"/>
      <c r="AE40" s="91"/>
    </row>
    <row r="41" spans="3:31" ht="20.25">
      <c r="C41" s="93"/>
      <c r="D41" s="90">
        <f>SUM(D36:D39)</f>
        <v>8040</v>
      </c>
      <c r="E41" s="90">
        <f aca="true" t="shared" si="1" ref="E41:AC41">SUM(E36:E39)</f>
        <v>7838</v>
      </c>
      <c r="F41" s="90">
        <f t="shared" si="1"/>
        <v>7783</v>
      </c>
      <c r="G41" s="90">
        <f>SUM(G36:G39)</f>
        <v>6313</v>
      </c>
      <c r="H41" s="90">
        <f t="shared" si="1"/>
        <v>8034</v>
      </c>
      <c r="I41" s="90">
        <f>SUM(I36:I39)</f>
        <v>8144</v>
      </c>
      <c r="J41" s="90">
        <f t="shared" si="1"/>
        <v>8006</v>
      </c>
      <c r="K41" s="90">
        <f t="shared" si="1"/>
        <v>8238</v>
      </c>
      <c r="L41" s="90">
        <f>SUM(L36:L39)</f>
        <v>8013</v>
      </c>
      <c r="M41" s="90">
        <f>SUM(M36:M39)</f>
        <v>3967</v>
      </c>
      <c r="N41" s="90">
        <f t="shared" si="1"/>
        <v>6325</v>
      </c>
      <c r="O41" s="90">
        <f t="shared" si="1"/>
        <v>7960</v>
      </c>
      <c r="P41" s="90">
        <f t="shared" si="1"/>
        <v>7929</v>
      </c>
      <c r="Q41" s="90">
        <f t="shared" si="1"/>
        <v>7861</v>
      </c>
      <c r="R41" s="90">
        <f t="shared" si="1"/>
        <v>6429</v>
      </c>
      <c r="S41" s="90">
        <f t="shared" si="1"/>
        <v>7911</v>
      </c>
      <c r="T41" s="90">
        <f t="shared" si="1"/>
        <v>8042</v>
      </c>
      <c r="U41" s="90">
        <f t="shared" si="1"/>
        <v>6567</v>
      </c>
      <c r="V41" s="90">
        <f t="shared" si="1"/>
        <v>7856</v>
      </c>
      <c r="W41" s="90">
        <f t="shared" si="1"/>
        <v>8005</v>
      </c>
      <c r="X41" s="90">
        <f t="shared" si="1"/>
        <v>7882</v>
      </c>
      <c r="Y41" s="90">
        <f t="shared" si="1"/>
        <v>4080</v>
      </c>
      <c r="Z41" s="90">
        <f t="shared" si="1"/>
        <v>0</v>
      </c>
      <c r="AA41" s="90">
        <f t="shared" si="1"/>
        <v>0</v>
      </c>
      <c r="AB41" s="90">
        <f t="shared" si="1"/>
        <v>0</v>
      </c>
      <c r="AC41" s="90">
        <f t="shared" si="1"/>
        <v>0</v>
      </c>
      <c r="AD41" s="88">
        <f>SUM(AD36:AD40)</f>
        <v>161223</v>
      </c>
      <c r="AE41" s="88">
        <f>SUM(D41:AC41)</f>
        <v>161223</v>
      </c>
    </row>
    <row r="42" spans="3:31" ht="20.25">
      <c r="C42" s="93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1"/>
      <c r="Q42" s="91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4"/>
      <c r="AE42" s="91"/>
    </row>
    <row r="43" spans="3:31" ht="20.25">
      <c r="C43" s="93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1"/>
      <c r="Q43" s="91"/>
      <c r="R43" s="92"/>
      <c r="S43" s="92"/>
      <c r="T43" s="92"/>
      <c r="U43" s="92"/>
      <c r="V43" s="92"/>
      <c r="W43" s="92"/>
      <c r="X43" s="92"/>
      <c r="Y43" s="92"/>
      <c r="Z43" s="92"/>
      <c r="AA43" s="89" t="s">
        <v>67</v>
      </c>
      <c r="AB43" s="92"/>
      <c r="AC43" s="92"/>
      <c r="AD43" s="88">
        <f>AD41-AD35</f>
        <v>0</v>
      </c>
      <c r="AE43" s="91"/>
    </row>
  </sheetData>
  <sheetProtection/>
  <conditionalFormatting sqref="AJ14:AJ16 AB8 AB10:AB11 AC8:AC11 T6:AC7 T8:AA11 X5:Y11 D12:D18 E12:E13 E15:E18 D6:S11 D5:AC5 F12:AC18 AJ29:AJ30 D19:AC30">
    <cfRule type="cellIs" priority="42" dxfId="16" operator="greaterThanOrEqual" stopIfTrue="1">
      <formula>450</formula>
    </cfRule>
    <cfRule type="cellIs" priority="43" dxfId="17" operator="greaterThanOrEqual" stopIfTrue="1">
      <formula>400</formula>
    </cfRule>
  </conditionalFormatting>
  <conditionalFormatting sqref="AD5:AD30 AF5:AF30">
    <cfRule type="cellIs" priority="44" dxfId="16" operator="greaterThanOrEqual" stopIfTrue="1">
      <formula>450</formula>
    </cfRule>
    <cfRule type="cellIs" priority="45" dxfId="18" operator="greaterThanOrEqual" stopIfTrue="1">
      <formula>400</formula>
    </cfRule>
  </conditionalFormatting>
  <conditionalFormatting sqref="AJ29:AJ30">
    <cfRule type="cellIs" priority="41" dxfId="18" operator="greaterThan" stopIfTrue="1">
      <formula>399</formula>
    </cfRule>
  </conditionalFormatting>
  <conditionalFormatting sqref="AK5:AK30">
    <cfRule type="cellIs" priority="9" dxfId="19" operator="greaterThan" stopIfTrue="1">
      <formula>AL$5</formula>
    </cfRule>
    <cfRule type="cellIs" priority="10" dxfId="20" operator="greaterThan" stopIfTrue="1">
      <formula>"z(1)s"</formula>
    </cfRule>
    <cfRule type="cellIs" priority="11" dxfId="19" operator="greaterThan" stopIfTrue="1">
      <formula>"z(1)s"</formula>
    </cfRule>
  </conditionalFormatting>
  <conditionalFormatting sqref="AK5:AK30">
    <cfRule type="cellIs" priority="8" dxfId="19" operator="greaterThan" stopIfTrue="1">
      <formula>AL5</formula>
    </cfRule>
  </conditionalFormatting>
  <printOptions/>
  <pageMargins left="0.25" right="0" top="0.43" bottom="0.2362204724409449" header="0" footer="0"/>
  <pageSetup fitToHeight="1" fitToWidth="1" horizontalDpi="180" verticalDpi="18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showOutlineSymbols="0" zoomScale="87" zoomScaleNormal="87" zoomScalePageLayoutView="0" workbookViewId="0" topLeftCell="A4">
      <selection activeCell="D37" sqref="D37"/>
    </sheetView>
  </sheetViews>
  <sheetFormatPr defaultColWidth="11.140625" defaultRowHeight="12.75"/>
  <cols>
    <col min="1" max="1" width="6.00390625" style="29" customWidth="1"/>
    <col min="2" max="2" width="7.7109375" style="29" bestFit="1" customWidth="1"/>
    <col min="3" max="3" width="24.8515625" style="29" customWidth="1"/>
    <col min="4" max="6" width="11.140625" style="29" customWidth="1"/>
    <col min="7" max="7" width="16.28125" style="29" customWidth="1"/>
    <col min="8" max="8" width="11.140625" style="29" customWidth="1"/>
    <col min="9" max="9" width="4.421875" style="29" customWidth="1"/>
    <col min="10" max="10" width="11.140625" style="31" customWidth="1"/>
    <col min="11" max="11" width="11.140625" style="29" customWidth="1"/>
    <col min="12" max="12" width="2.57421875" style="29" bestFit="1" customWidth="1"/>
    <col min="13" max="13" width="28.421875" style="29" customWidth="1"/>
    <col min="14" max="14" width="19.57421875" style="29" customWidth="1"/>
    <col min="15" max="16" width="11.140625" style="29" customWidth="1"/>
    <col min="17" max="17" width="14.57421875" style="29" customWidth="1"/>
    <col min="18" max="18" width="14.00390625" style="29" customWidth="1"/>
    <col min="19" max="22" width="11.140625" style="29" customWidth="1"/>
    <col min="23" max="255" width="11.140625" style="30" customWidth="1"/>
    <col min="256" max="16384" width="11.140625" style="30" customWidth="1"/>
  </cols>
  <sheetData>
    <row r="1" spans="1:22" s="43" customFormat="1" ht="51" customHeight="1">
      <c r="A1" s="39" t="s">
        <v>32</v>
      </c>
      <c r="B1" s="39"/>
      <c r="C1" s="39"/>
      <c r="D1" s="39"/>
      <c r="E1" s="39"/>
      <c r="F1" s="39"/>
      <c r="G1" s="39"/>
      <c r="H1" s="40"/>
      <c r="I1" s="40"/>
      <c r="J1" s="41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43" customFormat="1" ht="33.75" customHeight="1">
      <c r="A2" s="52" t="s">
        <v>76</v>
      </c>
      <c r="B2" s="44"/>
      <c r="C2" s="44"/>
      <c r="E2" s="55"/>
      <c r="F2" s="55"/>
      <c r="G2" s="56"/>
      <c r="H2" s="46"/>
      <c r="I2" s="45"/>
      <c r="J2" s="47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28.5" customHeight="1">
      <c r="A3" s="29" t="s">
        <v>33</v>
      </c>
      <c r="B3" s="37" t="s">
        <v>44</v>
      </c>
      <c r="C3" s="29" t="s">
        <v>34</v>
      </c>
      <c r="D3" s="33" t="s">
        <v>37</v>
      </c>
      <c r="E3" s="33" t="s">
        <v>41</v>
      </c>
      <c r="F3" s="33" t="s">
        <v>55</v>
      </c>
      <c r="G3" s="34" t="s">
        <v>36</v>
      </c>
      <c r="H3" s="34" t="s">
        <v>35</v>
      </c>
      <c r="J3" s="29"/>
      <c r="S3" s="30"/>
      <c r="T3" s="30"/>
      <c r="U3" s="30"/>
      <c r="V3" s="30"/>
    </row>
    <row r="4" spans="1:22" ht="15.75">
      <c r="A4" s="29" t="s">
        <v>38</v>
      </c>
      <c r="B4" s="35" t="s">
        <v>39</v>
      </c>
      <c r="C4" s="29" t="s">
        <v>40</v>
      </c>
      <c r="D4" s="33" t="s">
        <v>45</v>
      </c>
      <c r="E4" s="33" t="s">
        <v>45</v>
      </c>
      <c r="F4" s="33" t="s">
        <v>54</v>
      </c>
      <c r="G4" s="34" t="s">
        <v>42</v>
      </c>
      <c r="H4" s="34" t="s">
        <v>43</v>
      </c>
      <c r="J4" s="29"/>
      <c r="S4" s="30"/>
      <c r="T4" s="30"/>
      <c r="U4" s="30"/>
      <c r="V4" s="30"/>
    </row>
    <row r="5" spans="1:22" ht="24.75" customHeight="1">
      <c r="A5" s="33">
        <v>1</v>
      </c>
      <c r="B5" s="33">
        <f>schnittliste!B5</f>
        <v>1</v>
      </c>
      <c r="C5" s="38" t="str">
        <f>schnittliste!C5</f>
        <v>Zavaschi Michael</v>
      </c>
      <c r="D5" s="48">
        <f>schnittliste!AF5</f>
        <v>21</v>
      </c>
      <c r="E5" s="49">
        <f>schnittliste!AE5</f>
        <v>9117</v>
      </c>
      <c r="F5" s="49">
        <f>schnittliste!AI5</f>
        <v>417</v>
      </c>
      <c r="G5" s="50">
        <f>schnittliste!AD5</f>
        <v>434.14</v>
      </c>
      <c r="H5" s="51">
        <f>schnittliste!AG5</f>
        <v>131</v>
      </c>
      <c r="J5" s="29"/>
      <c r="K5" s="33"/>
      <c r="L5" s="102"/>
      <c r="M5" s="102"/>
      <c r="N5" s="103"/>
      <c r="S5" s="30"/>
      <c r="T5" s="30"/>
      <c r="U5" s="30"/>
      <c r="V5" s="30"/>
    </row>
    <row r="6" spans="1:22" ht="24.75" customHeight="1">
      <c r="A6" s="33">
        <v>2</v>
      </c>
      <c r="B6" s="33">
        <f>schnittliste!B6</f>
        <v>4</v>
      </c>
      <c r="C6" s="38" t="str">
        <f>schnittliste!C6</f>
        <v>Leichtl Rita</v>
      </c>
      <c r="D6" s="48">
        <f>schnittliste!AF6</f>
        <v>18</v>
      </c>
      <c r="E6" s="49">
        <f>schnittliste!AE6</f>
        <v>7806</v>
      </c>
      <c r="F6" s="49">
        <f>schnittliste!AI6</f>
        <v>434</v>
      </c>
      <c r="G6" s="50">
        <f>schnittliste!AD6</f>
        <v>433.67</v>
      </c>
      <c r="H6" s="51">
        <f>schnittliste!AG6</f>
        <v>426</v>
      </c>
      <c r="J6" s="29"/>
      <c r="K6" s="33"/>
      <c r="L6" s="102"/>
      <c r="M6" s="102"/>
      <c r="N6" s="103"/>
      <c r="S6" s="30"/>
      <c r="T6" s="30"/>
      <c r="U6" s="30"/>
      <c r="V6" s="30"/>
    </row>
    <row r="7" spans="1:22" ht="24.75" customHeight="1">
      <c r="A7" s="33">
        <v>3</v>
      </c>
      <c r="B7" s="33">
        <f>schnittliste!B7</f>
        <v>1</v>
      </c>
      <c r="C7" s="38" t="str">
        <f>schnittliste!C7</f>
        <v>Kagerer Johann</v>
      </c>
      <c r="D7" s="48">
        <f>schnittliste!AF7</f>
        <v>22</v>
      </c>
      <c r="E7" s="49">
        <f>schnittliste!AE7</f>
        <v>9334</v>
      </c>
      <c r="F7" s="49">
        <f>schnittliste!AI7</f>
        <v>445</v>
      </c>
      <c r="G7" s="50">
        <f>schnittliste!AD7</f>
        <v>424.27</v>
      </c>
      <c r="H7" s="51">
        <f>schnittliste!AG7</f>
        <v>314</v>
      </c>
      <c r="J7" s="29"/>
      <c r="K7" s="33"/>
      <c r="L7" s="102"/>
      <c r="M7" s="102"/>
      <c r="N7" s="103"/>
      <c r="S7" s="30"/>
      <c r="T7" s="30"/>
      <c r="U7" s="30"/>
      <c r="V7" s="30"/>
    </row>
    <row r="8" spans="1:22" ht="24.75" customHeight="1">
      <c r="A8" s="33">
        <v>4</v>
      </c>
      <c r="B8" s="33">
        <f>schnittliste!B8</f>
        <v>1</v>
      </c>
      <c r="C8" s="38" t="str">
        <f>schnittliste!C8</f>
        <v>Heidrich Georg</v>
      </c>
      <c r="D8" s="48">
        <f>schnittliste!AF8</f>
        <v>21</v>
      </c>
      <c r="E8" s="49">
        <f>schnittliste!AE8</f>
        <v>8821</v>
      </c>
      <c r="F8" s="49">
        <f>schnittliste!AI8</f>
        <v>454</v>
      </c>
      <c r="G8" s="50">
        <f>schnittliste!AD8</f>
        <v>420.05</v>
      </c>
      <c r="H8" s="51">
        <f>schnittliste!AG8</f>
        <v>333</v>
      </c>
      <c r="J8" s="29"/>
      <c r="K8" s="33"/>
      <c r="L8" s="102"/>
      <c r="M8" s="102"/>
      <c r="N8" s="103"/>
      <c r="S8" s="30"/>
      <c r="T8" s="30"/>
      <c r="U8" s="30"/>
      <c r="V8" s="30"/>
    </row>
    <row r="9" spans="1:22" ht="24.75" customHeight="1">
      <c r="A9" s="33">
        <v>5</v>
      </c>
      <c r="B9" s="33">
        <f>schnittliste!B9</f>
        <v>1</v>
      </c>
      <c r="C9" s="38" t="str">
        <f>schnittliste!C9</f>
        <v>Leichtl Helmut</v>
      </c>
      <c r="D9" s="48">
        <f>schnittliste!AF9</f>
        <v>21</v>
      </c>
      <c r="E9" s="49">
        <f>schnittliste!AE9</f>
        <v>8804</v>
      </c>
      <c r="F9" s="49">
        <f>schnittliste!AI9</f>
        <v>387</v>
      </c>
      <c r="G9" s="50">
        <f>schnittliste!AD9</f>
        <v>419.24</v>
      </c>
      <c r="H9" s="51">
        <f>schnittliste!AG9</f>
        <v>551</v>
      </c>
      <c r="J9" s="29"/>
      <c r="K9" s="33"/>
      <c r="L9" s="102"/>
      <c r="M9" s="102"/>
      <c r="N9" s="104"/>
      <c r="S9" s="30"/>
      <c r="T9" s="30"/>
      <c r="U9" s="30"/>
      <c r="V9" s="30"/>
    </row>
    <row r="10" spans="1:22" ht="24.75" customHeight="1">
      <c r="A10" s="33">
        <v>6</v>
      </c>
      <c r="B10" s="33">
        <f>schnittliste!B10</f>
        <v>1</v>
      </c>
      <c r="C10" s="38" t="str">
        <f>schnittliste!C10</f>
        <v>Ponkratz Robert</v>
      </c>
      <c r="D10" s="48">
        <f>schnittliste!AF10</f>
        <v>22</v>
      </c>
      <c r="E10" s="49">
        <f>schnittliste!AE10</f>
        <v>9184</v>
      </c>
      <c r="F10" s="49">
        <f>schnittliste!AI10</f>
        <v>439</v>
      </c>
      <c r="G10" s="50">
        <f>schnittliste!AD10</f>
        <v>417.45</v>
      </c>
      <c r="H10" s="51">
        <f>schnittliste!AG10</f>
        <v>725</v>
      </c>
      <c r="J10" s="29"/>
      <c r="K10" s="33"/>
      <c r="L10" s="105"/>
      <c r="M10" s="105"/>
      <c r="N10" s="106"/>
      <c r="S10" s="30"/>
      <c r="T10" s="30"/>
      <c r="U10" s="30"/>
      <c r="V10" s="30"/>
    </row>
    <row r="11" spans="1:22" ht="24.75" customHeight="1">
      <c r="A11" s="33">
        <v>7</v>
      </c>
      <c r="B11" s="33">
        <f>schnittliste!B11</f>
        <v>1</v>
      </c>
      <c r="C11" s="38" t="str">
        <f>schnittliste!C11</f>
        <v>Widl Florian</v>
      </c>
      <c r="D11" s="48">
        <f>schnittliste!AF11</f>
        <v>17</v>
      </c>
      <c r="E11" s="49">
        <f>schnittliste!AE11</f>
        <v>7091</v>
      </c>
      <c r="F11" s="49">
        <f>schnittliste!AI11</f>
      </c>
      <c r="G11" s="50">
        <f>schnittliste!AD11</f>
        <v>417.12</v>
      </c>
      <c r="H11" s="51">
        <f>schnittliste!AG11</f>
        <v>381</v>
      </c>
      <c r="J11" s="29"/>
      <c r="L11" s="107"/>
      <c r="M11" s="107"/>
      <c r="N11" s="106"/>
      <c r="S11" s="30"/>
      <c r="T11" s="30"/>
      <c r="U11" s="30"/>
      <c r="V11" s="30"/>
    </row>
    <row r="12" spans="1:22" ht="24.75" customHeight="1">
      <c r="A12" s="33">
        <v>8</v>
      </c>
      <c r="B12" s="33">
        <f>schnittliste!B12</f>
        <v>2</v>
      </c>
      <c r="C12" s="38" t="str">
        <f>schnittliste!C12</f>
        <v>Link Karl-Heinz</v>
      </c>
      <c r="D12" s="48">
        <f>schnittliste!AF12</f>
        <v>23</v>
      </c>
      <c r="E12" s="49">
        <f>schnittliste!AE12</f>
        <v>9459</v>
      </c>
      <c r="F12" s="49">
        <f>schnittliste!AI12</f>
        <v>390</v>
      </c>
      <c r="G12" s="50">
        <f>schnittliste!AD12</f>
        <v>411.26</v>
      </c>
      <c r="H12" s="51">
        <f>schnittliste!AG12</f>
        <v>281</v>
      </c>
      <c r="J12" s="29"/>
      <c r="K12" s="33"/>
      <c r="L12" s="105"/>
      <c r="M12" s="105"/>
      <c r="N12" s="106"/>
      <c r="S12" s="30"/>
      <c r="T12" s="30"/>
      <c r="U12" s="30"/>
      <c r="V12" s="30"/>
    </row>
    <row r="13" spans="1:22" ht="24.75" customHeight="1">
      <c r="A13" s="33">
        <v>9</v>
      </c>
      <c r="B13" s="33">
        <f>schnittliste!B13</f>
        <v>2</v>
      </c>
      <c r="C13" s="38" t="str">
        <f>schnittliste!C13</f>
        <v>Zavaschi Sorin</v>
      </c>
      <c r="D13" s="48">
        <f>schnittliste!AF13</f>
        <v>22</v>
      </c>
      <c r="E13" s="49">
        <f>schnittliste!AE13</f>
        <v>8989</v>
      </c>
      <c r="F13" s="49">
        <f>schnittliste!AI13</f>
      </c>
      <c r="G13" s="50">
        <f>schnittliste!AD13</f>
        <v>408.59</v>
      </c>
      <c r="H13" s="51">
        <f>schnittliste!AG13</f>
        <v>241</v>
      </c>
      <c r="J13" s="29"/>
      <c r="K13" s="33"/>
      <c r="L13" s="105"/>
      <c r="M13" s="105"/>
      <c r="N13" s="108"/>
      <c r="S13" s="30"/>
      <c r="T13" s="30"/>
      <c r="U13" s="30"/>
      <c r="V13" s="30"/>
    </row>
    <row r="14" spans="1:22" ht="24.75" customHeight="1">
      <c r="A14" s="33">
        <v>10</v>
      </c>
      <c r="B14" s="33">
        <f>schnittliste!B14</f>
        <v>2</v>
      </c>
      <c r="C14" s="38" t="str">
        <f>schnittliste!C14</f>
        <v>Witt Michael</v>
      </c>
      <c r="D14" s="48">
        <f>schnittliste!AF14</f>
        <v>21</v>
      </c>
      <c r="E14" s="49">
        <f>schnittliste!AE14</f>
        <v>8511</v>
      </c>
      <c r="F14" s="49">
        <f>schnittliste!AI14</f>
      </c>
      <c r="G14" s="50">
        <f>schnittliste!AD14</f>
        <v>405.29</v>
      </c>
      <c r="H14" s="51">
        <f>schnittliste!AG14</f>
        <v>117</v>
      </c>
      <c r="J14" s="29"/>
      <c r="K14" s="33"/>
      <c r="L14" s="105"/>
      <c r="M14" s="105"/>
      <c r="N14" s="108"/>
      <c r="R14" s="50"/>
      <c r="S14" s="30"/>
      <c r="T14" s="30"/>
      <c r="U14" s="30"/>
      <c r="V14" s="30"/>
    </row>
    <row r="15" spans="1:22" ht="24.75" customHeight="1">
      <c r="A15" s="33">
        <v>11</v>
      </c>
      <c r="B15" s="33">
        <f>schnittliste!B15</f>
        <v>2</v>
      </c>
      <c r="C15" s="38" t="str">
        <f>schnittliste!C15</f>
        <v>Kagerer Josef</v>
      </c>
      <c r="D15" s="48">
        <f>schnittliste!AF15</f>
        <v>11</v>
      </c>
      <c r="E15" s="49">
        <f>schnittliste!AE15</f>
        <v>4456</v>
      </c>
      <c r="F15" s="49">
        <f>schnittliste!AI15</f>
      </c>
      <c r="G15" s="50">
        <f>schnittliste!AD15</f>
        <v>405.09</v>
      </c>
      <c r="H15" s="51">
        <f>schnittliste!AG15</f>
        <v>651</v>
      </c>
      <c r="J15" s="29"/>
      <c r="K15" s="33"/>
      <c r="L15" s="105"/>
      <c r="M15" s="105"/>
      <c r="N15" s="108"/>
      <c r="S15" s="30"/>
      <c r="T15" s="30"/>
      <c r="U15" s="30"/>
      <c r="V15" s="30"/>
    </row>
    <row r="16" spans="1:22" ht="24.75" customHeight="1">
      <c r="A16" s="33">
        <v>12</v>
      </c>
      <c r="B16" s="33">
        <f>schnittliste!B16</f>
        <v>4</v>
      </c>
      <c r="C16" s="38" t="str">
        <f>schnittliste!C16</f>
        <v>Zavaschi Cristina</v>
      </c>
      <c r="D16" s="48">
        <f>schnittliste!AF16</f>
        <v>18</v>
      </c>
      <c r="E16" s="49">
        <f>schnittliste!AE16</f>
        <v>7188</v>
      </c>
      <c r="F16" s="49">
        <f>schnittliste!AI16</f>
        <v>396</v>
      </c>
      <c r="G16" s="50">
        <f>schnittliste!AD16</f>
        <v>399.33</v>
      </c>
      <c r="H16" s="51">
        <f>schnittliste!AG16</f>
        <v>223</v>
      </c>
      <c r="J16" s="29"/>
      <c r="K16" s="33"/>
      <c r="L16" s="105"/>
      <c r="M16" s="105"/>
      <c r="N16" s="108"/>
      <c r="S16" s="30"/>
      <c r="T16" s="30"/>
      <c r="U16" s="30"/>
      <c r="V16" s="30"/>
    </row>
    <row r="17" spans="1:22" ht="24.75" customHeight="1">
      <c r="A17" s="33">
        <v>13</v>
      </c>
      <c r="B17" s="33">
        <f>schnittliste!B17</f>
        <v>2</v>
      </c>
      <c r="C17" s="38" t="str">
        <f>schnittliste!C17</f>
        <v>Stenrüter Heinz</v>
      </c>
      <c r="D17" s="48">
        <f>schnittliste!AF17</f>
        <v>20</v>
      </c>
      <c r="E17" s="49">
        <f>schnittliste!AE17</f>
        <v>7983</v>
      </c>
      <c r="F17" s="49">
        <f>schnittliste!AI17</f>
      </c>
      <c r="G17" s="50">
        <f>schnittliste!AD17</f>
        <v>399.15</v>
      </c>
      <c r="H17" s="51">
        <f>schnittliste!AG17</f>
        <v>84</v>
      </c>
      <c r="J17" s="29"/>
      <c r="K17" s="33"/>
      <c r="N17" s="50"/>
      <c r="S17" s="30"/>
      <c r="T17" s="30"/>
      <c r="U17" s="30"/>
      <c r="V17" s="30"/>
    </row>
    <row r="18" spans="1:22" ht="24.75" customHeight="1">
      <c r="A18" s="33">
        <v>14</v>
      </c>
      <c r="B18" s="33">
        <f>schnittliste!B18</f>
        <v>4</v>
      </c>
      <c r="C18" s="38" t="str">
        <f>schnittliste!C18</f>
        <v>Witt Romelia</v>
      </c>
      <c r="D18" s="48">
        <f>schnittliste!AF18</f>
        <v>16</v>
      </c>
      <c r="E18" s="49">
        <f>schnittliste!AE18</f>
        <v>6336</v>
      </c>
      <c r="F18" s="49">
        <f>schnittliste!AI18</f>
        <v>374</v>
      </c>
      <c r="G18" s="50">
        <f>schnittliste!AD18</f>
        <v>396</v>
      </c>
      <c r="H18" s="51">
        <f>schnittliste!AG18</f>
        <v>101</v>
      </c>
      <c r="J18" s="29"/>
      <c r="N18" s="50"/>
      <c r="O18" s="102"/>
      <c r="P18" s="102"/>
      <c r="S18" s="30"/>
      <c r="T18" s="30"/>
      <c r="U18" s="30"/>
      <c r="V18" s="30"/>
    </row>
    <row r="19" spans="1:22" ht="24.75" customHeight="1">
      <c r="A19" s="33">
        <v>15</v>
      </c>
      <c r="B19" s="33">
        <f>schnittliste!B19</f>
        <v>2</v>
      </c>
      <c r="C19" s="38" t="str">
        <f>schnittliste!C19</f>
        <v>Kulzinger Gerhard</v>
      </c>
      <c r="D19" s="48">
        <f>schnittliste!AF19</f>
        <v>17</v>
      </c>
      <c r="E19" s="49">
        <f>schnittliste!AE19</f>
        <v>6446</v>
      </c>
      <c r="F19" s="49">
        <f>schnittliste!AI19</f>
      </c>
      <c r="G19" s="50">
        <f>schnittliste!AD19</f>
        <v>379.18</v>
      </c>
      <c r="H19" s="51">
        <f>schnittliste!AG19</f>
        <v>797</v>
      </c>
      <c r="J19" s="29"/>
      <c r="N19" s="50"/>
      <c r="S19" s="30"/>
      <c r="T19" s="30"/>
      <c r="U19" s="30"/>
      <c r="V19" s="30"/>
    </row>
    <row r="20" spans="1:22" ht="24.75" customHeight="1">
      <c r="A20" s="33">
        <v>16</v>
      </c>
      <c r="B20" s="33" t="str">
        <f>schnittliste!B20</f>
        <v>2 *</v>
      </c>
      <c r="C20" s="38" t="str">
        <f>schnittliste!C20</f>
        <v>Schlehuber Franz</v>
      </c>
      <c r="D20" s="48">
        <f>schnittliste!AF20</f>
        <v>17</v>
      </c>
      <c r="E20" s="49">
        <f>schnittliste!AE20</f>
        <v>6416</v>
      </c>
      <c r="F20" s="49">
        <f>schnittliste!AI20</f>
      </c>
      <c r="G20" s="50">
        <f>schnittliste!AD20</f>
        <v>377.41</v>
      </c>
      <c r="H20" s="51">
        <f>schnittliste!AG20</f>
        <v>27</v>
      </c>
      <c r="J20" s="29"/>
      <c r="N20" s="50"/>
      <c r="S20" s="30"/>
      <c r="T20" s="30"/>
      <c r="U20" s="30"/>
      <c r="V20" s="30"/>
    </row>
    <row r="21" spans="1:22" ht="24.75" customHeight="1">
      <c r="A21" s="33">
        <v>17</v>
      </c>
      <c r="B21" s="33">
        <f>schnittliste!B21</f>
        <v>3</v>
      </c>
      <c r="C21" s="38" t="str">
        <f>schnittliste!C21</f>
        <v>Stadler Wolfgang</v>
      </c>
      <c r="D21" s="48">
        <f>schnittliste!AF21</f>
        <v>22</v>
      </c>
      <c r="E21" s="49">
        <f>schnittliste!AE21</f>
        <v>8236</v>
      </c>
      <c r="F21" s="49">
        <f>schnittliste!AI21</f>
      </c>
      <c r="G21" s="50">
        <f>schnittliste!AD21</f>
        <v>374.36</v>
      </c>
      <c r="H21" s="51">
        <f>schnittliste!AG21</f>
        <v>245</v>
      </c>
      <c r="J21" s="29"/>
      <c r="N21" s="50"/>
      <c r="S21" s="30"/>
      <c r="T21" s="30"/>
      <c r="U21" s="30"/>
      <c r="V21" s="30"/>
    </row>
    <row r="22" spans="1:22" ht="24.75" customHeight="1">
      <c r="A22" s="33">
        <v>18</v>
      </c>
      <c r="B22" s="33">
        <f>schnittliste!B22</f>
        <v>3</v>
      </c>
      <c r="C22" s="38" t="str">
        <f>schnittliste!C22</f>
        <v>Niebler Richard</v>
      </c>
      <c r="D22" s="48">
        <f>schnittliste!AF22</f>
        <v>20</v>
      </c>
      <c r="E22" s="49">
        <f>schnittliste!AE22</f>
        <v>7388</v>
      </c>
      <c r="F22" s="49">
        <f>schnittliste!AI22</f>
      </c>
      <c r="G22" s="50">
        <f>schnittliste!AD22</f>
        <v>369.4</v>
      </c>
      <c r="H22" s="51">
        <f>schnittliste!AG22</f>
        <v>41</v>
      </c>
      <c r="I22" s="29" t="s">
        <v>40</v>
      </c>
      <c r="J22" s="29"/>
      <c r="S22" s="30"/>
      <c r="T22" s="30"/>
      <c r="U22" s="30"/>
      <c r="V22" s="30"/>
    </row>
    <row r="23" spans="1:22" ht="24.75" customHeight="1">
      <c r="A23" s="33">
        <v>19</v>
      </c>
      <c r="B23" s="33">
        <f>schnittliste!B23</f>
        <v>3</v>
      </c>
      <c r="C23" s="38" t="str">
        <f>schnittliste!C23</f>
        <v>Märkl Max</v>
      </c>
      <c r="D23" s="48">
        <f>schnittliste!AF23</f>
        <v>21</v>
      </c>
      <c r="E23" s="49">
        <f>schnittliste!AE23</f>
        <v>7727</v>
      </c>
      <c r="F23" s="49">
        <f>schnittliste!AI23</f>
      </c>
      <c r="G23" s="50">
        <f>schnittliste!AD23</f>
        <v>367.95</v>
      </c>
      <c r="H23" s="51">
        <f>schnittliste!AG23</f>
        <v>21</v>
      </c>
      <c r="J23" s="29"/>
      <c r="S23" s="30"/>
      <c r="T23" s="30"/>
      <c r="U23" s="30"/>
      <c r="V23" s="30"/>
    </row>
    <row r="24" spans="1:22" ht="24.75" customHeight="1">
      <c r="A24" s="33">
        <v>20</v>
      </c>
      <c r="B24" s="33">
        <f>schnittliste!B24</f>
        <v>3</v>
      </c>
      <c r="C24" s="38" t="str">
        <f>schnittliste!C24</f>
        <v>Eichenseher Theo</v>
      </c>
      <c r="D24" s="48">
        <f>schnittliste!AF24</f>
        <v>11</v>
      </c>
      <c r="E24" s="49">
        <f>schnittliste!AE24</f>
        <v>3998</v>
      </c>
      <c r="F24" s="49">
        <f>schnittliste!AI24</f>
      </c>
      <c r="G24" s="50">
        <f>schnittliste!AD24</f>
        <v>363.45</v>
      </c>
      <c r="H24" s="51">
        <f>schnittliste!AG24</f>
        <v>588</v>
      </c>
      <c r="I24" s="33"/>
      <c r="J24" s="29"/>
      <c r="S24" s="30"/>
      <c r="T24" s="30"/>
      <c r="U24" s="30"/>
      <c r="V24" s="30"/>
    </row>
    <row r="25" spans="1:22" ht="24.75" customHeight="1">
      <c r="A25" s="33">
        <v>21</v>
      </c>
      <c r="B25" s="33">
        <f>schnittliste!B25</f>
        <v>4</v>
      </c>
      <c r="C25" s="38" t="str">
        <f>schnittliste!C25</f>
        <v>Zieglmeier Roswitha</v>
      </c>
      <c r="D25" s="48">
        <f>schnittliste!AF25</f>
        <v>11</v>
      </c>
      <c r="E25" s="49">
        <f>schnittliste!AE25</f>
        <v>3903</v>
      </c>
      <c r="F25" s="49">
        <f>schnittliste!AI25</f>
        <v>344</v>
      </c>
      <c r="G25" s="50">
        <f>schnittliste!AD25</f>
        <v>354.82</v>
      </c>
      <c r="H25" s="51">
        <f>schnittliste!AG25</f>
        <v>97</v>
      </c>
      <c r="J25" s="29"/>
      <c r="S25" s="30"/>
      <c r="T25" s="30"/>
      <c r="U25" s="30"/>
      <c r="V25" s="30"/>
    </row>
    <row r="26" spans="1:22" ht="24.75" customHeight="1">
      <c r="A26" s="33">
        <v>22</v>
      </c>
      <c r="B26" s="33">
        <f>schnittliste!B26</f>
        <v>4</v>
      </c>
      <c r="C26" s="38" t="str">
        <f>schnittliste!C26</f>
        <v>Sommerer Tanja</v>
      </c>
      <c r="D26" s="48">
        <f>schnittliste!AF26</f>
        <v>8</v>
      </c>
      <c r="E26" s="49">
        <f>schnittliste!AE26</f>
        <v>2784</v>
      </c>
      <c r="F26" s="49">
        <f>schnittliste!AI26</f>
      </c>
      <c r="G26" s="50">
        <f>schnittliste!AD26</f>
        <v>348</v>
      </c>
      <c r="H26" s="51">
        <f>schnittliste!AG26</f>
        <v>44</v>
      </c>
      <c r="J26" s="29"/>
      <c r="K26" s="33"/>
      <c r="R26" s="33"/>
      <c r="S26" s="30"/>
      <c r="T26" s="30"/>
      <c r="U26" s="30"/>
      <c r="V26" s="30"/>
    </row>
    <row r="27" spans="1:22" ht="24.75" customHeight="1">
      <c r="A27" s="33">
        <v>23</v>
      </c>
      <c r="B27" s="33">
        <f>schnittliste!B27</f>
        <v>3</v>
      </c>
      <c r="C27" s="38" t="str">
        <f>schnittliste!C27</f>
        <v>Hintermeier Thomas</v>
      </c>
      <c r="D27" s="48">
        <f>schnittliste!AF27</f>
        <v>2</v>
      </c>
      <c r="E27" s="49">
        <f>schnittliste!AE27</f>
        <v>688</v>
      </c>
      <c r="F27" s="49">
        <f>schnittliste!AI27</f>
      </c>
      <c r="G27" s="50">
        <f>schnittliste!AD27</f>
        <v>344</v>
      </c>
      <c r="H27" s="51">
        <f>schnittliste!AG27</f>
        <v>2</v>
      </c>
      <c r="I27" s="33"/>
      <c r="J27" s="29"/>
      <c r="K27" s="33"/>
      <c r="R27" s="50"/>
      <c r="S27" s="30"/>
      <c r="T27" s="30"/>
      <c r="U27" s="30"/>
      <c r="V27" s="30"/>
    </row>
    <row r="28" spans="1:22" ht="24.75" customHeight="1">
      <c r="A28" s="33">
        <v>24</v>
      </c>
      <c r="B28" s="33">
        <f>schnittliste!B28</f>
        <v>3</v>
      </c>
      <c r="C28" s="38" t="str">
        <f>schnittliste!C28</f>
        <v>Pörner Peter</v>
      </c>
      <c r="D28" s="48">
        <f>schnittliste!AF28</f>
        <v>1</v>
      </c>
      <c r="E28" s="49">
        <f>schnittliste!AE28</f>
        <v>294</v>
      </c>
      <c r="F28" s="49">
        <f>schnittliste!AI28</f>
      </c>
      <c r="G28" s="50">
        <f>schnittliste!AD28</f>
        <v>294</v>
      </c>
      <c r="H28" s="51">
        <f>schnittliste!AG28</f>
        <v>487</v>
      </c>
      <c r="J28" s="29"/>
      <c r="R28" s="50"/>
      <c r="S28" s="30"/>
      <c r="T28" s="30"/>
      <c r="U28" s="30"/>
      <c r="V28" s="30"/>
    </row>
    <row r="29" spans="1:22" ht="24.75" customHeight="1">
      <c r="A29" s="33">
        <v>25</v>
      </c>
      <c r="B29" s="33">
        <f>schnittliste!B29</f>
        <v>4</v>
      </c>
      <c r="C29" s="38" t="str">
        <f>schnittliste!C29</f>
        <v>Brosch Annerose</v>
      </c>
      <c r="D29" s="48">
        <f>schnittliste!AF29</f>
        <v>1</v>
      </c>
      <c r="E29" s="49">
        <f>schnittliste!AE29</f>
        <v>264</v>
      </c>
      <c r="F29" s="49">
        <f>schnittliste!AI29</f>
      </c>
      <c r="G29" s="50">
        <f>schnittliste!AD29</f>
        <v>264</v>
      </c>
      <c r="H29" s="51">
        <f>schnittliste!AG29</f>
        <v>18</v>
      </c>
      <c r="J29" s="29"/>
      <c r="P29" s="102"/>
      <c r="Q29" s="102"/>
      <c r="R29" s="50"/>
      <c r="S29" s="30"/>
      <c r="T29" s="30"/>
      <c r="U29" s="30"/>
      <c r="V29" s="30"/>
    </row>
    <row r="30" spans="1:22" ht="25.5" customHeight="1">
      <c r="A30" s="33">
        <v>26</v>
      </c>
      <c r="B30" s="33">
        <f>schnittliste!B30</f>
        <v>3</v>
      </c>
      <c r="C30" s="38" t="str">
        <f>schnittliste!C30</f>
        <v>Kraus Robert</v>
      </c>
      <c r="D30" s="48">
        <f>schnittliste!AF30</f>
        <v>0</v>
      </c>
      <c r="E30" s="49">
        <f>schnittliste!AE30</f>
        <v>0</v>
      </c>
      <c r="F30" s="49">
        <f>schnittliste!AI30</f>
      </c>
      <c r="G30" s="50">
        <f>schnittliste!AD30</f>
        <v>0</v>
      </c>
      <c r="H30" s="51">
        <f>schnittliste!AG30</f>
        <v>20</v>
      </c>
      <c r="J30" s="29"/>
      <c r="K30" s="33"/>
      <c r="R30" s="33"/>
      <c r="S30" s="30"/>
      <c r="T30" s="30"/>
      <c r="U30" s="30"/>
      <c r="V30" s="30"/>
    </row>
    <row r="31" spans="7:22" ht="19.5" customHeight="1">
      <c r="G31" s="33"/>
      <c r="J31" s="29"/>
      <c r="K31" s="33"/>
      <c r="R31" s="50"/>
      <c r="S31" s="30"/>
      <c r="T31" s="30"/>
      <c r="U31" s="30"/>
      <c r="V31" s="30"/>
    </row>
    <row r="32" spans="2:22" ht="21.75">
      <c r="B32" s="32" t="s">
        <v>77</v>
      </c>
      <c r="F32" s="53" t="s">
        <v>46</v>
      </c>
      <c r="G32" s="114">
        <v>41734</v>
      </c>
      <c r="H32" s="114"/>
      <c r="J32" s="29"/>
      <c r="K32" s="33"/>
      <c r="R32" s="33"/>
      <c r="S32" s="30"/>
      <c r="T32" s="30"/>
      <c r="U32" s="30"/>
      <c r="V32" s="30"/>
    </row>
    <row r="33" spans="1:22" ht="15">
      <c r="A33" s="29" t="s">
        <v>40</v>
      </c>
      <c r="O33" s="33"/>
      <c r="V33" s="33"/>
    </row>
    <row r="34" spans="10:22" ht="15">
      <c r="J34" s="29"/>
      <c r="O34" s="33"/>
      <c r="V34" s="33"/>
    </row>
    <row r="35" spans="10:22" ht="15">
      <c r="J35" s="29"/>
      <c r="O35" s="33"/>
      <c r="V35" s="33"/>
    </row>
    <row r="36" spans="10:22" ht="22.5" customHeight="1">
      <c r="J36" s="29"/>
      <c r="O36" s="33"/>
      <c r="V36" s="33"/>
    </row>
    <row r="37" spans="10:22" ht="15" customHeight="1">
      <c r="J37" s="29"/>
      <c r="O37" s="33"/>
      <c r="V37" s="33"/>
    </row>
    <row r="38" spans="10:22" ht="15">
      <c r="J38" s="29"/>
      <c r="O38" s="33"/>
      <c r="V38" s="33"/>
    </row>
    <row r="39" spans="1:22" ht="30" customHeight="1">
      <c r="A39" s="27"/>
      <c r="B39" s="27"/>
      <c r="C39" s="27"/>
      <c r="D39" s="27"/>
      <c r="E39" s="27"/>
      <c r="F39" s="27"/>
      <c r="G39" s="27"/>
      <c r="H39" s="28"/>
      <c r="I39" s="28"/>
      <c r="O39" s="33"/>
      <c r="V39" s="33"/>
    </row>
    <row r="40" spans="15:22" ht="19.5" customHeight="1">
      <c r="O40" s="33"/>
      <c r="P40" s="33"/>
      <c r="Q40" s="33"/>
      <c r="R40" s="33"/>
      <c r="S40" s="33"/>
      <c r="T40" s="33"/>
      <c r="U40" s="33"/>
      <c r="V40" s="33"/>
    </row>
    <row r="41" spans="2:4" ht="30" customHeight="1">
      <c r="B41" s="28"/>
      <c r="C41" s="36"/>
      <c r="D41" s="28"/>
    </row>
    <row r="42" spans="2:4" ht="19.5" customHeight="1">
      <c r="B42" s="28"/>
      <c r="C42" s="28"/>
      <c r="D42" s="28"/>
    </row>
    <row r="43" ht="21.75" customHeight="1"/>
    <row r="44" ht="21.75" customHeight="1"/>
    <row r="45" ht="21.75" customHeight="1"/>
    <row r="46" ht="21.75" customHeight="1"/>
    <row r="47" ht="21.75" customHeight="1"/>
  </sheetData>
  <sheetProtection/>
  <mergeCells count="1">
    <mergeCell ref="G32:H32"/>
  </mergeCells>
  <printOptions/>
  <pageMargins left="0.58" right="0.07" top="0.375" bottom="0.5027777777777778" header="0.4921259845" footer="0.4921259845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 Kagerer</dc:creator>
  <cp:keywords/>
  <dc:description/>
  <cp:lastModifiedBy>Johann</cp:lastModifiedBy>
  <cp:lastPrinted>2014-04-05T08:38:15Z</cp:lastPrinted>
  <dcterms:created xsi:type="dcterms:W3CDTF">2009-02-02T12:47:41Z</dcterms:created>
  <dcterms:modified xsi:type="dcterms:W3CDTF">2014-04-05T08:38:24Z</dcterms:modified>
  <cp:category/>
  <cp:version/>
  <cp:contentType/>
  <cp:contentStatus/>
</cp:coreProperties>
</file>