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6825" windowHeight="7935" activeTab="0"/>
  </bookViews>
  <sheets>
    <sheet name="schnittliste" sheetId="1" r:id="rId1"/>
    <sheet name="Ausdruck" sheetId="2" r:id="rId2"/>
  </sheets>
  <definedNames>
    <definedName name="\M">'Ausdruck'!#REF!</definedName>
    <definedName name="_xlnm.Print_Area" localSheetId="1">'Ausdruck'!$A$1:$I$33</definedName>
    <definedName name="_xlnm.Print_Area" localSheetId="0">'schnittliste'!$A$1:$AG$28</definedName>
  </definedNames>
  <calcPr fullCalcOnLoad="1" refMode="R1C1"/>
</workbook>
</file>

<file path=xl/sharedStrings.xml><?xml version="1.0" encoding="utf-8"?>
<sst xmlns="http://schemas.openxmlformats.org/spreadsheetml/2006/main" count="84" uniqueCount="81">
  <si>
    <t>Kulzinger Gerhard</t>
  </si>
  <si>
    <t>Höcherl Josef</t>
  </si>
  <si>
    <t>Kagerer Josef</t>
  </si>
  <si>
    <t>Widl Florian</t>
  </si>
  <si>
    <t>Zavaschi Sorin</t>
  </si>
  <si>
    <t>Kagerer Johann</t>
  </si>
  <si>
    <t>Stadler Wolfgang</t>
  </si>
  <si>
    <t>Zavaschi Michael</t>
  </si>
  <si>
    <t>Schnittliste</t>
  </si>
  <si>
    <t>Kagerer Fritz</t>
  </si>
  <si>
    <t>Pörner Robert</t>
  </si>
  <si>
    <t>Heidrich Georg</t>
  </si>
  <si>
    <t>Schütz Hermann</t>
  </si>
  <si>
    <t>Leichtl Helmut</t>
  </si>
  <si>
    <t>Ponkratz Robert</t>
  </si>
  <si>
    <t>Leichtl Rita</t>
  </si>
  <si>
    <t>Schieber Norbert</t>
  </si>
  <si>
    <t>Eichenseher Theo</t>
  </si>
  <si>
    <t>Ketterl Hans</t>
  </si>
  <si>
    <t>Witt Michael</t>
  </si>
  <si>
    <t>Uhl Cornelia</t>
  </si>
  <si>
    <t>Zieglmeier Roswitha</t>
  </si>
  <si>
    <t>Labitzke Volkmar</t>
  </si>
  <si>
    <t>A1</t>
  </si>
  <si>
    <t>A2</t>
  </si>
  <si>
    <t>A4</t>
  </si>
  <si>
    <t>A3</t>
  </si>
  <si>
    <t>Pörner Peter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</si>
  <si>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</si>
  <si>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</si>
  <si>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</si>
  <si>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</si>
  <si>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</si>
  <si>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</si>
  <si>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</si>
  <si>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</si>
  <si>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</si>
  <si>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Witt Romelia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</si>
  <si>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</si>
  <si>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</si>
  <si>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</si>
  <si>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</si>
  <si>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</si>
  <si>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</si>
  <si>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</si>
  <si>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</si>
  <si>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</si>
  <si>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</si>
  <si>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</si>
  <si>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</si>
  <si>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</si>
  <si>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</si>
  <si>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Der Vorstand</t>
  </si>
  <si>
    <t>Mann-</t>
  </si>
  <si>
    <t>Saison</t>
  </si>
  <si>
    <t>Donaustauf ,</t>
  </si>
  <si>
    <t>Zavaschi Cristina</t>
  </si>
  <si>
    <t>Spieler</t>
  </si>
  <si>
    <t>Aushelfer</t>
  </si>
  <si>
    <t>Link Karl-Heinz</t>
  </si>
  <si>
    <t>Stenrüter Heinz</t>
  </si>
  <si>
    <t>Brosch Annerose</t>
  </si>
  <si>
    <t>Saison 2011/2012</t>
  </si>
  <si>
    <t>Ergebnisse aus der Saison 2011/2012</t>
  </si>
  <si>
    <t>letzter Spieltag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</si>
  <si>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</si>
  <si>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</si>
  <si>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</si>
  <si>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</si>
  <si>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</si>
  <si>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</si>
  <si>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 xml:space="preserve"> den Bereich (Spalte M mit letzter Spieltag und alle Spieler mit mindestens einem Ergebnis) markieren</t>
  </si>
  <si>
    <t>und dann nach Schnitt absteigend sortieren.</t>
  </si>
  <si>
    <t>Ergenisse in rot gehen zu 50 % in die Schnittberechnung ein, weil 50 Schub vollendet waren</t>
  </si>
  <si>
    <t>Herren 1</t>
  </si>
  <si>
    <t>Herren 2</t>
  </si>
  <si>
    <t>Herren 3</t>
  </si>
  <si>
    <t>Damen</t>
  </si>
  <si>
    <t>Querprüfung</t>
  </si>
  <si>
    <t>Differenz</t>
  </si>
  <si>
    <t>sind vor dem Eintrag neuer Ergebnisse zu löschen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</si>
</sst>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_);[Red]\([$€]#,##0.00\)"/>
    <numFmt numFmtId="165" formatCode="dd/mm/yy;@"/>
  </numFmts>
  <fonts count="62">
    <font>
      <sz val="10"/>
      <name val="MS Sans Serif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 val="single"/>
      <sz val="28"/>
      <name val="Arial"/>
      <family val="2"/>
    </font>
    <font>
      <u val="single"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5"/>
      <color indexed="10"/>
      <name val="Arial Narrow"/>
      <family val="2"/>
    </font>
    <font>
      <b/>
      <sz val="16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6"/>
      <color rgb="FFFF0000"/>
      <name val="Arial Narrow"/>
      <family val="2"/>
    </font>
    <font>
      <sz val="15"/>
      <color rgb="FFFF0000"/>
      <name val="Arial Narrow"/>
      <family val="2"/>
    </font>
    <font>
      <b/>
      <sz val="16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A8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12">
    <xf numFmtId="0" fontId="0" fillId="0" borderId="0" xfId="0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4" fillId="0" borderId="0" xfId="0" applyFont="1" applyBorder="1" applyAlignment="1">
      <alignment horizontal="center"/>
    </xf>
    <xf numFmtId="2" fontId="5" fillId="0" borderId="0" xfId="53" applyNumberFormat="1" applyFont="1">
      <alignment/>
      <protection/>
    </xf>
    <xf numFmtId="0" fontId="6" fillId="0" borderId="0" xfId="0" applyFont="1" applyBorder="1" applyAlignment="1">
      <alignment horizontal="left"/>
    </xf>
    <xf numFmtId="0" fontId="9" fillId="0" borderId="0" xfId="53" applyFont="1">
      <alignment/>
      <protection/>
    </xf>
    <xf numFmtId="165" fontId="9" fillId="0" borderId="0" xfId="53" applyNumberFormat="1" applyFont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0" xfId="53" applyFont="1">
      <alignment/>
      <protection/>
    </xf>
    <xf numFmtId="0" fontId="6" fillId="0" borderId="10" xfId="53" applyFont="1" applyBorder="1">
      <alignment/>
      <protection/>
    </xf>
    <xf numFmtId="0" fontId="6" fillId="0" borderId="11" xfId="53" applyFont="1" applyBorder="1">
      <alignment/>
      <protection/>
    </xf>
    <xf numFmtId="0" fontId="6" fillId="0" borderId="12" xfId="53" applyFont="1" applyBorder="1">
      <alignment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6" fillId="0" borderId="15" xfId="53" applyNumberFormat="1" applyFont="1" applyBorder="1">
      <alignment/>
      <protection/>
    </xf>
    <xf numFmtId="2" fontId="8" fillId="0" borderId="16" xfId="53" applyNumberFormat="1" applyFont="1" applyBorder="1" applyAlignment="1">
      <alignment horizontal="center" wrapText="1"/>
      <protection/>
    </xf>
    <xf numFmtId="2" fontId="8" fillId="0" borderId="13" xfId="53" applyNumberFormat="1" applyFont="1" applyBorder="1" applyAlignment="1">
      <alignment horizontal="left" wrapText="1"/>
      <protection/>
    </xf>
    <xf numFmtId="2" fontId="8" fillId="0" borderId="14" xfId="53" applyNumberFormat="1" applyFont="1" applyBorder="1" applyAlignment="1">
      <alignment horizontal="right" wrapText="1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53" applyFont="1" applyBorder="1" applyAlignment="1">
      <alignment horizontal="left"/>
      <protection/>
    </xf>
    <xf numFmtId="0" fontId="8" fillId="0" borderId="14" xfId="0" applyFont="1" applyBorder="1" applyAlignment="1">
      <alignment horizontal="left"/>
    </xf>
    <xf numFmtId="0" fontId="6" fillId="0" borderId="10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2" xfId="53" applyFont="1" applyFill="1" applyBorder="1">
      <alignment/>
      <protection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52" applyFont="1" applyAlignment="1">
      <alignment/>
      <protection/>
    </xf>
    <xf numFmtId="0" fontId="14" fillId="0" borderId="0" xfId="52" applyFont="1" applyAlignment="1">
      <alignment/>
      <protection/>
    </xf>
    <xf numFmtId="0" fontId="12" fillId="0" borderId="0" xfId="52" applyFont="1" applyAlignment="1">
      <alignment/>
      <protection/>
    </xf>
    <xf numFmtId="0" fontId="12" fillId="0" borderId="0" xfId="52" applyAlignment="1">
      <alignment/>
      <protection/>
    </xf>
    <xf numFmtId="0" fontId="16" fillId="0" borderId="0" xfId="52" applyFont="1" applyAlignment="1">
      <alignment/>
      <protection/>
    </xf>
    <xf numFmtId="0" fontId="17" fillId="0" borderId="0" xfId="52" applyFont="1" applyAlignment="1">
      <alignment/>
      <protection/>
    </xf>
    <xf numFmtId="0" fontId="12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0" xfId="52" applyFont="1" applyAlignment="1">
      <alignment horizontal="right"/>
      <protection/>
    </xf>
    <xf numFmtId="0" fontId="20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13" fillId="0" borderId="0" xfId="52" applyFont="1" applyAlignment="1">
      <alignment vertical="center"/>
      <protection/>
    </xf>
    <xf numFmtId="0" fontId="14" fillId="0" borderId="0" xfId="52" applyFont="1" applyAlignment="1">
      <alignment vertical="center"/>
      <protection/>
    </xf>
    <xf numFmtId="0" fontId="15" fillId="0" borderId="0" xfId="52" applyFont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0" borderId="0" xfId="52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18" fillId="0" borderId="0" xfId="52" applyFont="1" applyAlignment="1">
      <alignment vertical="center"/>
      <protection/>
    </xf>
    <xf numFmtId="14" fontId="18" fillId="0" borderId="0" xfId="52" applyNumberFormat="1" applyFont="1" applyAlignment="1" quotePrefix="1">
      <alignment vertical="center"/>
      <protection/>
    </xf>
    <xf numFmtId="0" fontId="16" fillId="0" borderId="0" xfId="52" applyFont="1" applyAlignment="1">
      <alignment vertical="center"/>
      <protection/>
    </xf>
    <xf numFmtId="1" fontId="12" fillId="0" borderId="0" xfId="52" applyNumberFormat="1" applyFont="1" applyAlignment="1">
      <alignment horizontal="center"/>
      <protection/>
    </xf>
    <xf numFmtId="3" fontId="12" fillId="0" borderId="0" xfId="52" applyNumberFormat="1" applyFont="1" applyAlignment="1">
      <alignment horizontal="center"/>
      <protection/>
    </xf>
    <xf numFmtId="2" fontId="18" fillId="0" borderId="0" xfId="52" applyNumberFormat="1" applyFont="1" applyAlignment="1">
      <alignment horizontal="center"/>
      <protection/>
    </xf>
    <xf numFmtId="3" fontId="19" fillId="0" borderId="0" xfId="52" applyNumberFormat="1" applyFont="1" applyAlignment="1">
      <alignment horizontal="center"/>
      <protection/>
    </xf>
    <xf numFmtId="0" fontId="17" fillId="0" borderId="0" xfId="52" applyFont="1" applyAlignment="1">
      <alignment horizontal="left" vertical="center"/>
      <protection/>
    </xf>
    <xf numFmtId="0" fontId="17" fillId="0" borderId="0" xfId="52" applyFont="1" applyAlignment="1">
      <alignment horizontal="right"/>
      <protection/>
    </xf>
    <xf numFmtId="0" fontId="6" fillId="0" borderId="15" xfId="53" applyFont="1" applyBorder="1">
      <alignment/>
      <protection/>
    </xf>
    <xf numFmtId="14" fontId="18" fillId="0" borderId="0" xfId="52" applyNumberFormat="1" applyFont="1" applyAlignment="1" quotePrefix="1">
      <alignment horizontal="right" vertical="center"/>
      <protection/>
    </xf>
    <xf numFmtId="0" fontId="17" fillId="0" borderId="0" xfId="52" applyFont="1" applyAlignment="1">
      <alignment horizontal="center" vertical="center"/>
      <protection/>
    </xf>
    <xf numFmtId="0" fontId="21" fillId="0" borderId="0" xfId="53" applyFont="1">
      <alignment/>
      <protection/>
    </xf>
    <xf numFmtId="0" fontId="7" fillId="0" borderId="17" xfId="0" applyFont="1" applyBorder="1" applyAlignment="1">
      <alignment horizontal="center"/>
    </xf>
    <xf numFmtId="0" fontId="8" fillId="0" borderId="17" xfId="53" applyFont="1" applyBorder="1" applyAlignment="1">
      <alignment horizontal="left"/>
      <protection/>
    </xf>
    <xf numFmtId="1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1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left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0" fontId="6" fillId="0" borderId="20" xfId="53" applyFont="1" applyFill="1" applyBorder="1">
      <alignment/>
      <protection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0" xfId="53" applyFont="1">
      <alignment/>
      <protection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53" applyFont="1" applyBorder="1">
      <alignment/>
      <protection/>
    </xf>
    <xf numFmtId="0" fontId="6" fillId="0" borderId="11" xfId="53" applyFont="1" applyBorder="1" applyAlignment="1">
      <alignment horizontal="center"/>
      <protection/>
    </xf>
    <xf numFmtId="2" fontId="8" fillId="0" borderId="0" xfId="53" applyNumberFormat="1" applyFont="1" applyBorder="1" applyAlignment="1">
      <alignment horizontal="center" wrapText="1"/>
      <protection/>
    </xf>
    <xf numFmtId="3" fontId="8" fillId="0" borderId="17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8" fillId="0" borderId="17" xfId="53" applyFont="1" applyFill="1" applyBorder="1" applyAlignment="1">
      <alignment horizontal="left"/>
      <protection/>
    </xf>
    <xf numFmtId="2" fontId="8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0" fontId="8" fillId="0" borderId="17" xfId="53" applyFont="1" applyFill="1" applyBorder="1">
      <alignment/>
      <protection/>
    </xf>
    <xf numFmtId="0" fontId="5" fillId="0" borderId="17" xfId="53" applyFont="1" applyFill="1" applyBorder="1">
      <alignment/>
      <protection/>
    </xf>
    <xf numFmtId="2" fontId="8" fillId="3" borderId="16" xfId="53" applyNumberFormat="1" applyFont="1" applyFill="1" applyBorder="1" applyAlignment="1">
      <alignment horizontal="center" wrapText="1"/>
      <protection/>
    </xf>
    <xf numFmtId="1" fontId="8" fillId="3" borderId="17" xfId="0" applyNumberFormat="1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>
      <alignment horizontal="left" vertical="center"/>
    </xf>
    <xf numFmtId="0" fontId="59" fillId="0" borderId="0" xfId="53" applyFont="1">
      <alignment/>
      <protection/>
    </xf>
    <xf numFmtId="2" fontId="23" fillId="0" borderId="16" xfId="53" applyNumberFormat="1" applyFont="1" applyBorder="1" applyAlignment="1">
      <alignment wrapText="1"/>
      <protection/>
    </xf>
    <xf numFmtId="0" fontId="60" fillId="0" borderId="0" xfId="53" applyFont="1" applyBorder="1">
      <alignment/>
      <protection/>
    </xf>
    <xf numFmtId="1" fontId="59" fillId="0" borderId="17" xfId="0" applyNumberFormat="1" applyFont="1" applyFill="1" applyBorder="1" applyAlignment="1">
      <alignment horizontal="center" vertical="center"/>
    </xf>
    <xf numFmtId="0" fontId="61" fillId="0" borderId="0" xfId="53" applyFont="1">
      <alignment/>
      <protection/>
    </xf>
    <xf numFmtId="0" fontId="7" fillId="33" borderId="0" xfId="53" applyFont="1" applyFill="1" applyAlignment="1">
      <alignment horizontal="left"/>
      <protection/>
    </xf>
    <xf numFmtId="1" fontId="3" fillId="33" borderId="0" xfId="53" applyNumberFormat="1" applyFont="1" applyFill="1">
      <alignment/>
      <protection/>
    </xf>
    <xf numFmtId="3" fontId="8" fillId="33" borderId="17" xfId="0" applyNumberFormat="1" applyFont="1" applyFill="1" applyBorder="1" applyAlignment="1">
      <alignment horizontal="center" vertical="center"/>
    </xf>
    <xf numFmtId="0" fontId="8" fillId="33" borderId="0" xfId="53" applyFont="1" applyFill="1">
      <alignment/>
      <protection/>
    </xf>
    <xf numFmtId="0" fontId="3" fillId="33" borderId="0" xfId="53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horizontal="left"/>
      <protection/>
    </xf>
    <xf numFmtId="2" fontId="5" fillId="33" borderId="0" xfId="53" applyNumberFormat="1" applyFont="1" applyFill="1">
      <alignment/>
      <protection/>
    </xf>
    <xf numFmtId="165" fontId="9" fillId="0" borderId="22" xfId="53" applyNumberFormat="1" applyFont="1" applyBorder="1" applyAlignment="1">
      <alignment horizontal="center"/>
      <protection/>
    </xf>
    <xf numFmtId="14" fontId="17" fillId="0" borderId="0" xfId="52" applyNumberFormat="1" applyFont="1" applyAlignment="1" quotePrefix="1">
      <alignment horizontal="left"/>
      <protection/>
    </xf>
    <xf numFmtId="1" fontId="59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_BERI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ont>
        <b/>
        <i val="0"/>
        <strike val="0"/>
      </font>
    </dxf>
    <dxf>
      <font>
        <b/>
        <i val="0"/>
        <color auto="1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b/>
        <i val="0"/>
        <color rgb="FF000000"/>
      </font>
      <border/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tabSelected="1" zoomScale="67" zoomScaleNormal="67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K12" sqref="AK12"/>
    </sheetView>
  </sheetViews>
  <sheetFormatPr defaultColWidth="11.421875" defaultRowHeight="12.75"/>
  <cols>
    <col min="1" max="1" width="5.421875" style="4" customWidth="1"/>
    <col min="2" max="2" width="5.28125" style="4" customWidth="1"/>
    <col min="3" max="3" width="23.8515625" style="3" customWidth="1"/>
    <col min="4" max="16" width="5.7109375" style="1" customWidth="1"/>
    <col min="17" max="18" width="5.7109375" style="2" customWidth="1"/>
    <col min="19" max="29" width="5.7109375" style="1" customWidth="1"/>
    <col min="30" max="30" width="10.8515625" style="5" bestFit="1" customWidth="1"/>
    <col min="31" max="31" width="11.421875" style="2" bestFit="1" customWidth="1"/>
    <col min="32" max="32" width="10.421875" style="1" bestFit="1" customWidth="1"/>
    <col min="33" max="33" width="10.8515625" style="1" bestFit="1" customWidth="1"/>
    <col min="34" max="34" width="10.140625" style="1" customWidth="1"/>
    <col min="35" max="35" width="11.421875" style="1" customWidth="1"/>
    <col min="36" max="36" width="4.00390625" style="1" customWidth="1"/>
    <col min="37" max="16384" width="11.421875" style="1" customWidth="1"/>
  </cols>
  <sheetData>
    <row r="1" ht="41.25" customHeight="1">
      <c r="A1" s="10" t="s">
        <v>35</v>
      </c>
    </row>
    <row r="2" spans="1:34" ht="41.25" customHeight="1">
      <c r="A2" s="6" t="s">
        <v>36</v>
      </c>
      <c r="G2" s="61" t="s">
        <v>62</v>
      </c>
      <c r="AD2" s="109"/>
      <c r="AE2" s="109"/>
      <c r="AF2" s="7"/>
      <c r="AG2" s="8"/>
      <c r="AH2" s="8"/>
    </row>
    <row r="3" spans="1:35" s="11" customFormat="1" ht="27.75" customHeight="1">
      <c r="A3" s="21"/>
      <c r="B3" s="22"/>
      <c r="C3" s="23" t="s">
        <v>8</v>
      </c>
      <c r="D3" s="12" t="s">
        <v>39</v>
      </c>
      <c r="E3" s="13"/>
      <c r="F3" s="13"/>
      <c r="G3" s="13"/>
      <c r="H3" s="13"/>
      <c r="I3" s="13"/>
      <c r="J3" s="13"/>
      <c r="K3" s="13"/>
      <c r="L3" s="13"/>
      <c r="M3" s="13"/>
      <c r="N3" s="14"/>
      <c r="O3" s="25" t="s">
        <v>38</v>
      </c>
      <c r="P3" s="26"/>
      <c r="Q3" s="27"/>
      <c r="R3" s="27"/>
      <c r="S3" s="26"/>
      <c r="T3" s="26"/>
      <c r="U3" s="26"/>
      <c r="V3" s="26"/>
      <c r="W3" s="26"/>
      <c r="X3" s="26"/>
      <c r="Y3" s="26"/>
      <c r="Z3" s="71" t="s">
        <v>58</v>
      </c>
      <c r="AA3" s="26"/>
      <c r="AB3" s="26"/>
      <c r="AC3" s="28"/>
      <c r="AD3" s="17"/>
      <c r="AE3" s="79"/>
      <c r="AF3" s="12"/>
      <c r="AG3" s="14"/>
      <c r="AH3" s="58"/>
      <c r="AI3" s="58"/>
    </row>
    <row r="4" spans="1:35" ht="44.25" customHeight="1">
      <c r="A4" s="15" t="s">
        <v>28</v>
      </c>
      <c r="B4" s="9" t="s">
        <v>29</v>
      </c>
      <c r="C4" s="24" t="s">
        <v>57</v>
      </c>
      <c r="D4" s="15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16">
        <v>11</v>
      </c>
      <c r="O4" s="29">
        <v>12</v>
      </c>
      <c r="P4" s="30">
        <v>13</v>
      </c>
      <c r="Q4" s="30">
        <v>14</v>
      </c>
      <c r="R4" s="30">
        <v>15</v>
      </c>
      <c r="S4" s="30">
        <v>16</v>
      </c>
      <c r="T4" s="30">
        <v>17</v>
      </c>
      <c r="U4" s="30">
        <v>18</v>
      </c>
      <c r="V4" s="30">
        <v>19</v>
      </c>
      <c r="W4" s="30">
        <v>20</v>
      </c>
      <c r="X4" s="30">
        <v>21</v>
      </c>
      <c r="Y4" s="30">
        <v>22</v>
      </c>
      <c r="Z4" s="74" t="s">
        <v>23</v>
      </c>
      <c r="AA4" s="75" t="s">
        <v>24</v>
      </c>
      <c r="AB4" s="75" t="s">
        <v>26</v>
      </c>
      <c r="AC4" s="76" t="s">
        <v>25</v>
      </c>
      <c r="AD4" s="18" t="s">
        <v>34</v>
      </c>
      <c r="AE4" s="80" t="s">
        <v>31</v>
      </c>
      <c r="AF4" s="19" t="s">
        <v>32</v>
      </c>
      <c r="AG4" s="20" t="s">
        <v>30</v>
      </c>
      <c r="AH4" s="95" t="s">
        <v>33</v>
      </c>
      <c r="AI4" s="91" t="s">
        <v>64</v>
      </c>
    </row>
    <row r="5" spans="1:35" ht="20.25">
      <c r="A5" s="62">
        <v>1</v>
      </c>
      <c r="B5" s="82">
        <v>1</v>
      </c>
      <c r="C5" s="83" t="s">
        <v>7</v>
      </c>
      <c r="D5" s="64">
        <v>419</v>
      </c>
      <c r="E5" s="64">
        <v>454</v>
      </c>
      <c r="F5" s="64">
        <v>420</v>
      </c>
      <c r="G5" s="64">
        <v>430</v>
      </c>
      <c r="H5" s="64">
        <v>468</v>
      </c>
      <c r="I5" s="64">
        <v>424</v>
      </c>
      <c r="J5" s="64">
        <v>435</v>
      </c>
      <c r="K5" s="64">
        <v>458</v>
      </c>
      <c r="L5" s="64">
        <v>424</v>
      </c>
      <c r="M5" s="64">
        <v>445</v>
      </c>
      <c r="N5" s="64">
        <v>479</v>
      </c>
      <c r="O5" s="64">
        <v>404</v>
      </c>
      <c r="P5" s="64">
        <v>470</v>
      </c>
      <c r="Q5" s="64">
        <v>433</v>
      </c>
      <c r="R5" s="64">
        <v>436</v>
      </c>
      <c r="S5" s="64">
        <v>408</v>
      </c>
      <c r="T5" s="64">
        <v>451</v>
      </c>
      <c r="U5" s="64">
        <v>452</v>
      </c>
      <c r="V5" s="64">
        <v>478</v>
      </c>
      <c r="W5" s="64">
        <v>460</v>
      </c>
      <c r="X5" s="64">
        <v>440</v>
      </c>
      <c r="Y5" s="69">
        <v>415</v>
      </c>
      <c r="Z5" s="70"/>
      <c r="AA5" s="64"/>
      <c r="AB5" s="64"/>
      <c r="AC5" s="64"/>
      <c r="AD5" s="84">
        <f>IF(SUM(D5:AC5)&gt;0,ROUND(SUM(D5:AC5)/COUNT(D5:AC5),2),0)</f>
        <v>441.05</v>
      </c>
      <c r="AE5" s="85">
        <f>SUM(D5:AC5)</f>
        <v>9703</v>
      </c>
      <c r="AF5" s="86">
        <f>COUNT(D5:AC5)</f>
        <v>22</v>
      </c>
      <c r="AG5" s="87">
        <f>COUNT(D5:AC5)+AH5</f>
        <v>88</v>
      </c>
      <c r="AH5" s="86">
        <v>66</v>
      </c>
      <c r="AI5" s="92">
        <v>415</v>
      </c>
    </row>
    <row r="6" spans="1:35" ht="20.25">
      <c r="A6" s="62">
        <v>2</v>
      </c>
      <c r="B6" s="82">
        <v>1</v>
      </c>
      <c r="C6" s="83" t="s">
        <v>5</v>
      </c>
      <c r="D6" s="64">
        <v>393</v>
      </c>
      <c r="E6" s="64">
        <v>463</v>
      </c>
      <c r="F6" s="64">
        <v>405</v>
      </c>
      <c r="G6" s="64">
        <v>434</v>
      </c>
      <c r="H6" s="64">
        <v>443</v>
      </c>
      <c r="I6" s="64">
        <v>431</v>
      </c>
      <c r="J6" s="64">
        <v>465</v>
      </c>
      <c r="K6" s="64">
        <v>441</v>
      </c>
      <c r="L6" s="64">
        <v>423</v>
      </c>
      <c r="M6" s="64">
        <v>416</v>
      </c>
      <c r="N6" s="64">
        <v>395</v>
      </c>
      <c r="O6" s="64">
        <v>449</v>
      </c>
      <c r="P6" s="64">
        <v>419</v>
      </c>
      <c r="Q6" s="64">
        <v>419</v>
      </c>
      <c r="R6" s="64">
        <v>466</v>
      </c>
      <c r="S6" s="64">
        <v>440</v>
      </c>
      <c r="T6" s="64">
        <v>417</v>
      </c>
      <c r="U6" s="64">
        <v>393</v>
      </c>
      <c r="V6" s="64">
        <v>436</v>
      </c>
      <c r="W6" s="64">
        <v>417</v>
      </c>
      <c r="X6" s="64">
        <v>430</v>
      </c>
      <c r="Y6" s="69">
        <v>480</v>
      </c>
      <c r="Z6" s="70"/>
      <c r="AA6" s="64"/>
      <c r="AB6" s="64"/>
      <c r="AC6" s="64"/>
      <c r="AD6" s="84">
        <f>IF(SUM(D6:AC6)&gt;0,ROUND(SUM(D6:AC6)/COUNT(D6:AC6),2),0)</f>
        <v>430.68</v>
      </c>
      <c r="AE6" s="85">
        <f>SUM(D6:AC6)</f>
        <v>9475</v>
      </c>
      <c r="AF6" s="86">
        <f>COUNT(D6:AC6)</f>
        <v>22</v>
      </c>
      <c r="AG6" s="87">
        <f>COUNT(D6:AC6)+AH6</f>
        <v>270</v>
      </c>
      <c r="AH6" s="86">
        <v>248</v>
      </c>
      <c r="AI6" s="92">
        <v>480</v>
      </c>
    </row>
    <row r="7" spans="1:36" ht="20.25">
      <c r="A7" s="62">
        <v>3</v>
      </c>
      <c r="B7" s="82">
        <v>2</v>
      </c>
      <c r="C7" s="88" t="s">
        <v>10</v>
      </c>
      <c r="D7" s="64">
        <v>415</v>
      </c>
      <c r="E7" s="64">
        <v>452</v>
      </c>
      <c r="F7" s="64"/>
      <c r="G7" s="64"/>
      <c r="H7" s="64">
        <v>445</v>
      </c>
      <c r="I7" s="64">
        <v>443</v>
      </c>
      <c r="J7" s="64"/>
      <c r="K7" s="64"/>
      <c r="L7" s="64"/>
      <c r="M7" s="64">
        <v>437</v>
      </c>
      <c r="N7" s="64"/>
      <c r="O7" s="64">
        <v>434</v>
      </c>
      <c r="P7" s="64"/>
      <c r="Q7" s="64">
        <v>395</v>
      </c>
      <c r="R7" s="64"/>
      <c r="S7" s="64"/>
      <c r="T7" s="64"/>
      <c r="U7" s="64"/>
      <c r="V7" s="64"/>
      <c r="W7" s="64"/>
      <c r="X7" s="64">
        <v>429</v>
      </c>
      <c r="Y7" s="69"/>
      <c r="Z7" s="70">
        <v>421</v>
      </c>
      <c r="AA7" s="64"/>
      <c r="AB7" s="64"/>
      <c r="AC7" s="64"/>
      <c r="AD7" s="84">
        <f>IF(SUM(D7:AC7)&gt;0,ROUND(SUM(D7:AC7)/COUNT(D7:AC7),2),0)</f>
        <v>430.11</v>
      </c>
      <c r="AE7" s="85">
        <f>SUM(D7:AC7)</f>
        <v>3871</v>
      </c>
      <c r="AF7" s="86">
        <f>COUNT(D7:AC7)</f>
        <v>9</v>
      </c>
      <c r="AG7" s="87">
        <f>COUNT(D7:AC7)+AH7</f>
        <v>457</v>
      </c>
      <c r="AH7" s="86">
        <v>448</v>
      </c>
      <c r="AI7" s="92"/>
      <c r="AJ7" s="77"/>
    </row>
    <row r="8" spans="1:35" ht="20.25">
      <c r="A8" s="62">
        <v>4</v>
      </c>
      <c r="B8" s="82">
        <v>1</v>
      </c>
      <c r="C8" s="88" t="s">
        <v>13</v>
      </c>
      <c r="D8" s="64">
        <v>389</v>
      </c>
      <c r="E8" s="64">
        <v>430</v>
      </c>
      <c r="F8" s="64">
        <v>444</v>
      </c>
      <c r="G8" s="64">
        <v>443</v>
      </c>
      <c r="H8" s="64">
        <v>463</v>
      </c>
      <c r="I8" s="64">
        <v>402</v>
      </c>
      <c r="J8" s="64">
        <v>473</v>
      </c>
      <c r="K8" s="64">
        <v>436</v>
      </c>
      <c r="L8" s="64">
        <v>416</v>
      </c>
      <c r="M8" s="64">
        <v>419</v>
      </c>
      <c r="N8" s="64">
        <v>420</v>
      </c>
      <c r="O8" s="64">
        <v>432</v>
      </c>
      <c r="P8" s="64">
        <v>443</v>
      </c>
      <c r="Q8" s="64">
        <v>407</v>
      </c>
      <c r="R8" s="64">
        <v>433</v>
      </c>
      <c r="S8" s="64">
        <v>394</v>
      </c>
      <c r="T8" s="64">
        <v>416</v>
      </c>
      <c r="U8" s="64">
        <v>418</v>
      </c>
      <c r="V8" s="64">
        <v>451</v>
      </c>
      <c r="W8" s="64">
        <v>420</v>
      </c>
      <c r="X8" s="64">
        <v>440</v>
      </c>
      <c r="Y8" s="69">
        <v>465</v>
      </c>
      <c r="Z8" s="70"/>
      <c r="AA8" s="64"/>
      <c r="AB8" s="64"/>
      <c r="AC8" s="64"/>
      <c r="AD8" s="84">
        <f>IF(SUM(D8:AC8)&gt;0,ROUND(SUM(D8:AC8)/COUNT(D8:AC8),2),0)</f>
        <v>429.73</v>
      </c>
      <c r="AE8" s="85">
        <f>SUM(D8:AC8)</f>
        <v>9454</v>
      </c>
      <c r="AF8" s="86">
        <f>COUNT(D8:AC8)</f>
        <v>22</v>
      </c>
      <c r="AG8" s="87">
        <f>COUNT(D8:AC8)+AH8</f>
        <v>508</v>
      </c>
      <c r="AH8" s="86">
        <v>486</v>
      </c>
      <c r="AI8" s="92">
        <v>465</v>
      </c>
    </row>
    <row r="9" spans="1:35" ht="20.25">
      <c r="A9" s="62">
        <v>5</v>
      </c>
      <c r="B9" s="82">
        <v>1</v>
      </c>
      <c r="C9" s="83" t="s">
        <v>4</v>
      </c>
      <c r="D9" s="64">
        <v>439</v>
      </c>
      <c r="E9" s="64">
        <v>415</v>
      </c>
      <c r="F9" s="64">
        <v>434</v>
      </c>
      <c r="G9" s="64">
        <v>411</v>
      </c>
      <c r="H9" s="64">
        <v>401</v>
      </c>
      <c r="I9" s="64">
        <v>426</v>
      </c>
      <c r="J9" s="64">
        <v>462</v>
      </c>
      <c r="K9" s="77">
        <v>447</v>
      </c>
      <c r="L9" s="64">
        <v>459</v>
      </c>
      <c r="M9" s="64">
        <v>397</v>
      </c>
      <c r="N9" s="64">
        <v>473</v>
      </c>
      <c r="O9" s="64">
        <v>420</v>
      </c>
      <c r="P9" s="64">
        <v>437</v>
      </c>
      <c r="Q9" s="64">
        <v>403</v>
      </c>
      <c r="R9" s="64">
        <v>428</v>
      </c>
      <c r="S9" s="64">
        <v>416</v>
      </c>
      <c r="T9" s="64">
        <v>406</v>
      </c>
      <c r="U9" s="64">
        <v>408</v>
      </c>
      <c r="V9" s="64">
        <v>408</v>
      </c>
      <c r="W9" s="64">
        <v>418</v>
      </c>
      <c r="X9" s="64">
        <v>433</v>
      </c>
      <c r="Y9" s="69">
        <v>414</v>
      </c>
      <c r="Z9" s="70"/>
      <c r="AA9" s="64"/>
      <c r="AB9" s="64"/>
      <c r="AC9" s="64"/>
      <c r="AD9" s="84">
        <f>IF(SUM(D9:AC9)&gt;0,ROUND(SUM(D9:AC9)/COUNT(D9:AC9),2),0)</f>
        <v>425.23</v>
      </c>
      <c r="AE9" s="85">
        <f>SUM(D9:AC9)</f>
        <v>9355</v>
      </c>
      <c r="AF9" s="86">
        <f>COUNT(D9:AC9)</f>
        <v>22</v>
      </c>
      <c r="AG9" s="87">
        <f>COUNT(D9:AC9)+AH9</f>
        <v>198</v>
      </c>
      <c r="AH9" s="86">
        <v>176</v>
      </c>
      <c r="AI9" s="92">
        <v>414</v>
      </c>
    </row>
    <row r="10" spans="1:37" ht="20.25">
      <c r="A10" s="62">
        <v>6</v>
      </c>
      <c r="B10" s="82">
        <v>4</v>
      </c>
      <c r="C10" s="83" t="s">
        <v>15</v>
      </c>
      <c r="D10" s="64">
        <v>410</v>
      </c>
      <c r="E10" s="64"/>
      <c r="F10" s="64">
        <v>445</v>
      </c>
      <c r="G10" s="64">
        <v>434</v>
      </c>
      <c r="H10" s="64"/>
      <c r="I10" s="64">
        <v>479</v>
      </c>
      <c r="J10" s="64">
        <v>419</v>
      </c>
      <c r="K10" s="64">
        <v>402</v>
      </c>
      <c r="L10" s="64">
        <v>425</v>
      </c>
      <c r="M10" s="64">
        <v>425</v>
      </c>
      <c r="N10" s="64"/>
      <c r="O10" s="64">
        <v>401</v>
      </c>
      <c r="P10" s="64">
        <v>437</v>
      </c>
      <c r="Q10" s="64">
        <v>411</v>
      </c>
      <c r="R10" s="64"/>
      <c r="S10" s="64">
        <v>443</v>
      </c>
      <c r="T10" s="64">
        <v>429</v>
      </c>
      <c r="U10" s="64"/>
      <c r="V10" s="64">
        <v>415</v>
      </c>
      <c r="W10" s="64"/>
      <c r="X10" s="64">
        <v>400</v>
      </c>
      <c r="Y10" s="69">
        <v>422</v>
      </c>
      <c r="Z10" s="70"/>
      <c r="AA10" s="64"/>
      <c r="AB10" s="64"/>
      <c r="AC10" s="64"/>
      <c r="AD10" s="84">
        <f>IF(SUM(D10:AC10)&gt;0,ROUND(SUM(D10:AC10)/COUNT(D10:AC10),2),0)</f>
        <v>424.81</v>
      </c>
      <c r="AE10" s="85">
        <f>SUM(D10:AC10)</f>
        <v>6797</v>
      </c>
      <c r="AF10" s="86">
        <f>COUNT(D10:AC10)</f>
        <v>16</v>
      </c>
      <c r="AG10" s="87">
        <f>COUNT(D10:AC10)+AH10</f>
        <v>386</v>
      </c>
      <c r="AH10" s="86">
        <v>370</v>
      </c>
      <c r="AI10" s="92">
        <v>422</v>
      </c>
      <c r="AK10" s="94"/>
    </row>
    <row r="11" spans="1:37" ht="20.25">
      <c r="A11" s="62">
        <v>7</v>
      </c>
      <c r="B11" s="82">
        <v>1</v>
      </c>
      <c r="C11" s="83" t="s">
        <v>14</v>
      </c>
      <c r="D11" s="64">
        <v>393</v>
      </c>
      <c r="E11" s="64">
        <v>394</v>
      </c>
      <c r="F11" s="64">
        <v>448</v>
      </c>
      <c r="G11" s="64">
        <v>449</v>
      </c>
      <c r="H11" s="64">
        <v>440</v>
      </c>
      <c r="I11" s="64">
        <v>383</v>
      </c>
      <c r="J11" s="64">
        <v>471</v>
      </c>
      <c r="K11" s="64">
        <v>425</v>
      </c>
      <c r="L11" s="64">
        <v>401</v>
      </c>
      <c r="M11" s="64">
        <v>449</v>
      </c>
      <c r="N11" s="64">
        <v>406</v>
      </c>
      <c r="O11" s="64">
        <v>434</v>
      </c>
      <c r="P11" s="64">
        <v>416</v>
      </c>
      <c r="Q11" s="64">
        <v>428</v>
      </c>
      <c r="R11" s="64">
        <v>439</v>
      </c>
      <c r="S11" s="64">
        <v>455</v>
      </c>
      <c r="T11" s="64"/>
      <c r="U11" s="64">
        <v>399</v>
      </c>
      <c r="V11" s="64">
        <v>365</v>
      </c>
      <c r="W11" s="64">
        <v>431</v>
      </c>
      <c r="X11" s="64">
        <v>404</v>
      </c>
      <c r="Y11" s="69">
        <v>388</v>
      </c>
      <c r="Z11" s="70"/>
      <c r="AA11" s="64"/>
      <c r="AB11" s="64"/>
      <c r="AC11" s="64"/>
      <c r="AD11" s="84">
        <f>IF(SUM(D11:AC11)&gt;0,ROUND(SUM(D11:AC11)/COUNT(D11:AC11),2),0)</f>
        <v>419.9</v>
      </c>
      <c r="AE11" s="85">
        <f>SUM(D11:AC11)</f>
        <v>8818</v>
      </c>
      <c r="AF11" s="86">
        <f>COUNT(D11:AC11)</f>
        <v>21</v>
      </c>
      <c r="AG11" s="87">
        <f>COUNT(D11:AC11)+AH11</f>
        <v>682</v>
      </c>
      <c r="AH11" s="86">
        <v>661</v>
      </c>
      <c r="AI11" s="92">
        <v>388</v>
      </c>
      <c r="AK11" s="94"/>
    </row>
    <row r="12" spans="1:35" ht="20.25">
      <c r="A12" s="62">
        <v>8</v>
      </c>
      <c r="B12" s="82">
        <v>2</v>
      </c>
      <c r="C12" s="83" t="s">
        <v>3</v>
      </c>
      <c r="D12" s="64">
        <v>410</v>
      </c>
      <c r="E12" s="64"/>
      <c r="F12" s="64">
        <v>428</v>
      </c>
      <c r="G12" s="64">
        <v>445</v>
      </c>
      <c r="H12" s="64">
        <v>421</v>
      </c>
      <c r="I12" s="64">
        <v>400</v>
      </c>
      <c r="J12" s="64">
        <v>412</v>
      </c>
      <c r="K12" s="64">
        <v>475</v>
      </c>
      <c r="L12" s="64">
        <v>401</v>
      </c>
      <c r="M12" s="64">
        <v>419</v>
      </c>
      <c r="N12" s="64">
        <v>426</v>
      </c>
      <c r="O12" s="64">
        <v>397</v>
      </c>
      <c r="P12" s="64">
        <v>419</v>
      </c>
      <c r="Q12" s="64"/>
      <c r="R12" s="64">
        <v>454</v>
      </c>
      <c r="S12" s="64">
        <v>402</v>
      </c>
      <c r="T12" s="64">
        <v>400</v>
      </c>
      <c r="U12" s="64">
        <v>375</v>
      </c>
      <c r="V12" s="64">
        <v>391</v>
      </c>
      <c r="W12" s="64">
        <v>422</v>
      </c>
      <c r="X12" s="64">
        <v>432</v>
      </c>
      <c r="Y12" s="69">
        <v>405</v>
      </c>
      <c r="Z12" s="70">
        <v>413</v>
      </c>
      <c r="AA12" s="64">
        <v>431</v>
      </c>
      <c r="AB12" s="72">
        <v>425</v>
      </c>
      <c r="AC12" s="64"/>
      <c r="AD12" s="84">
        <f>IF(SUM(D12:AC12)&gt;0,ROUND(SUM(D12:AC12)/COUNT(D12:AC12),2),0)</f>
        <v>417.52</v>
      </c>
      <c r="AE12" s="85">
        <f>SUM(D12:AC12)</f>
        <v>9603</v>
      </c>
      <c r="AF12" s="86">
        <f>COUNT(D12:AC12)</f>
        <v>23</v>
      </c>
      <c r="AG12" s="87">
        <f>COUNT(D12:AC12)+AH12</f>
        <v>342</v>
      </c>
      <c r="AH12" s="86">
        <v>319</v>
      </c>
      <c r="AI12" s="92">
        <v>405</v>
      </c>
    </row>
    <row r="13" spans="1:35" ht="20.25">
      <c r="A13" s="62">
        <v>9</v>
      </c>
      <c r="B13" s="82">
        <v>1</v>
      </c>
      <c r="C13" s="88" t="s">
        <v>11</v>
      </c>
      <c r="D13" s="64">
        <v>410</v>
      </c>
      <c r="E13" s="64">
        <v>381</v>
      </c>
      <c r="F13" s="64">
        <v>426</v>
      </c>
      <c r="G13" s="64">
        <v>400</v>
      </c>
      <c r="H13" s="64">
        <v>439</v>
      </c>
      <c r="I13" s="64">
        <v>433</v>
      </c>
      <c r="J13" s="64">
        <v>405</v>
      </c>
      <c r="K13" s="64"/>
      <c r="L13" s="64">
        <v>401</v>
      </c>
      <c r="M13" s="64">
        <v>455</v>
      </c>
      <c r="N13" s="64">
        <v>399</v>
      </c>
      <c r="O13" s="64">
        <v>436</v>
      </c>
      <c r="P13" s="64">
        <v>421</v>
      </c>
      <c r="Q13" s="64">
        <v>387</v>
      </c>
      <c r="R13" s="64">
        <v>424</v>
      </c>
      <c r="S13" s="64">
        <v>426</v>
      </c>
      <c r="T13" s="64">
        <v>408</v>
      </c>
      <c r="U13" s="64"/>
      <c r="V13" s="64">
        <v>426</v>
      </c>
      <c r="W13" s="64">
        <v>372</v>
      </c>
      <c r="X13" s="64">
        <v>425</v>
      </c>
      <c r="Y13" s="69">
        <v>413</v>
      </c>
      <c r="Z13" s="70"/>
      <c r="AA13" s="64"/>
      <c r="AB13" s="64"/>
      <c r="AC13" s="64"/>
      <c r="AD13" s="84">
        <f>IF(SUM(D13:AC13)&gt;0,ROUND(SUM(D13:AC13)/COUNT(D13:AC13),2),0)</f>
        <v>414.35</v>
      </c>
      <c r="AE13" s="85">
        <f>SUM(D13:AC13)</f>
        <v>8287</v>
      </c>
      <c r="AF13" s="86">
        <f>COUNT(D13:AC13)</f>
        <v>20</v>
      </c>
      <c r="AG13" s="87">
        <f>COUNT(D13:AC13)+AH13</f>
        <v>288</v>
      </c>
      <c r="AH13" s="86">
        <v>268</v>
      </c>
      <c r="AI13" s="92">
        <v>413</v>
      </c>
    </row>
    <row r="14" spans="1:37" ht="20.25">
      <c r="A14" s="62">
        <v>10</v>
      </c>
      <c r="B14" s="82">
        <v>2</v>
      </c>
      <c r="C14" s="83" t="s">
        <v>0</v>
      </c>
      <c r="D14" s="64"/>
      <c r="E14" s="64">
        <v>415</v>
      </c>
      <c r="F14" s="64">
        <v>410</v>
      </c>
      <c r="G14" s="64">
        <v>465</v>
      </c>
      <c r="H14" s="64">
        <v>441</v>
      </c>
      <c r="I14" s="64">
        <v>441</v>
      </c>
      <c r="J14" s="64"/>
      <c r="K14" s="97">
        <v>177</v>
      </c>
      <c r="L14" s="64">
        <v>436</v>
      </c>
      <c r="M14" s="64">
        <v>364</v>
      </c>
      <c r="N14" s="64">
        <v>410</v>
      </c>
      <c r="O14" s="64">
        <v>443</v>
      </c>
      <c r="P14" s="64">
        <v>406</v>
      </c>
      <c r="Q14" s="64">
        <v>415</v>
      </c>
      <c r="R14" s="64">
        <v>402</v>
      </c>
      <c r="S14" s="64">
        <v>375</v>
      </c>
      <c r="T14" s="64">
        <v>416</v>
      </c>
      <c r="U14" s="64">
        <v>377</v>
      </c>
      <c r="V14" s="64">
        <v>379</v>
      </c>
      <c r="W14" s="64">
        <v>441</v>
      </c>
      <c r="X14" s="64">
        <v>396</v>
      </c>
      <c r="Y14" s="69">
        <v>405</v>
      </c>
      <c r="Z14" s="70"/>
      <c r="AA14" s="64"/>
      <c r="AB14" s="64"/>
      <c r="AC14" s="64"/>
      <c r="AD14" s="84">
        <f>IF(SUM(D14:AC14)&gt;0,ROUND(SUM(D14:AC14)/(COUNT(D14:AC14)-0.5),2),0)</f>
        <v>410.97</v>
      </c>
      <c r="AE14" s="85">
        <f>SUM(D14:AC14)</f>
        <v>8014</v>
      </c>
      <c r="AF14" s="86">
        <f>COUNT(D14:AC14)</f>
        <v>20</v>
      </c>
      <c r="AG14" s="87">
        <f>COUNT(D14:AC14)+AH14</f>
        <v>763</v>
      </c>
      <c r="AH14" s="86">
        <v>743</v>
      </c>
      <c r="AI14" s="92">
        <v>405</v>
      </c>
      <c r="AK14" s="94"/>
    </row>
    <row r="15" spans="1:37" ht="20.25">
      <c r="A15" s="62">
        <v>11</v>
      </c>
      <c r="B15" s="82">
        <v>2</v>
      </c>
      <c r="C15" s="83" t="s">
        <v>2</v>
      </c>
      <c r="D15" s="64">
        <v>451</v>
      </c>
      <c r="E15" s="64">
        <v>404</v>
      </c>
      <c r="F15" s="64">
        <v>432</v>
      </c>
      <c r="G15" s="64">
        <v>433</v>
      </c>
      <c r="H15" s="64"/>
      <c r="I15" s="64">
        <v>444</v>
      </c>
      <c r="J15" s="64">
        <v>406</v>
      </c>
      <c r="K15" s="64">
        <v>379</v>
      </c>
      <c r="L15" s="64">
        <v>428</v>
      </c>
      <c r="M15" s="64">
        <v>383</v>
      </c>
      <c r="N15" s="64">
        <v>439</v>
      </c>
      <c r="O15" s="64">
        <v>432</v>
      </c>
      <c r="P15" s="64">
        <v>387</v>
      </c>
      <c r="Q15" s="64">
        <v>394</v>
      </c>
      <c r="R15" s="64">
        <v>375</v>
      </c>
      <c r="S15" s="64">
        <v>400</v>
      </c>
      <c r="T15" s="64">
        <v>446</v>
      </c>
      <c r="U15" s="64">
        <v>399</v>
      </c>
      <c r="V15" s="64">
        <v>377</v>
      </c>
      <c r="W15" s="64">
        <v>393</v>
      </c>
      <c r="X15" s="64"/>
      <c r="Y15" s="69">
        <v>400</v>
      </c>
      <c r="Z15" s="70"/>
      <c r="AA15" s="64"/>
      <c r="AB15" s="64"/>
      <c r="AC15" s="64"/>
      <c r="AD15" s="84">
        <f>IF(SUM(D15:AC15)&gt;0,ROUND(SUM(D15:AC15)/COUNT(D15:AC15),2),0)</f>
        <v>410.1</v>
      </c>
      <c r="AE15" s="85">
        <f>SUM(D15:AC15)</f>
        <v>8202</v>
      </c>
      <c r="AF15" s="86">
        <f>COUNT(D15:AC15)</f>
        <v>20</v>
      </c>
      <c r="AG15" s="87">
        <f>COUNT(D15:AC15)+AH15</f>
        <v>620</v>
      </c>
      <c r="AH15" s="86">
        <v>600</v>
      </c>
      <c r="AI15" s="92">
        <v>400</v>
      </c>
      <c r="AK15" s="93" t="s">
        <v>68</v>
      </c>
    </row>
    <row r="16" spans="1:37" ht="20.25">
      <c r="A16" s="62">
        <v>12</v>
      </c>
      <c r="B16" s="82">
        <v>2</v>
      </c>
      <c r="C16" s="83" t="s">
        <v>59</v>
      </c>
      <c r="D16" s="64">
        <v>416</v>
      </c>
      <c r="E16" s="64">
        <v>410</v>
      </c>
      <c r="F16" s="64">
        <v>393</v>
      </c>
      <c r="G16" s="64">
        <v>428</v>
      </c>
      <c r="H16" s="64">
        <v>445</v>
      </c>
      <c r="I16" s="64">
        <v>398</v>
      </c>
      <c r="J16" s="64">
        <v>415</v>
      </c>
      <c r="K16" s="64">
        <v>402</v>
      </c>
      <c r="L16" s="64">
        <v>424</v>
      </c>
      <c r="M16" s="64">
        <v>419</v>
      </c>
      <c r="N16" s="64">
        <v>378</v>
      </c>
      <c r="O16" s="64"/>
      <c r="P16" s="64">
        <v>415</v>
      </c>
      <c r="Q16" s="64">
        <v>392</v>
      </c>
      <c r="R16" s="64">
        <v>423</v>
      </c>
      <c r="S16" s="64">
        <v>383</v>
      </c>
      <c r="T16" s="64">
        <v>402</v>
      </c>
      <c r="U16" s="64">
        <v>429</v>
      </c>
      <c r="V16" s="64">
        <v>393</v>
      </c>
      <c r="W16" s="64">
        <v>382</v>
      </c>
      <c r="X16" s="64">
        <v>412</v>
      </c>
      <c r="Y16" s="69">
        <v>415</v>
      </c>
      <c r="Z16" s="70"/>
      <c r="AA16" s="64"/>
      <c r="AB16" s="64"/>
      <c r="AC16" s="64"/>
      <c r="AD16" s="84">
        <f>IF(SUM(D16:AC16)&gt;0,ROUND(SUM(D16:AC16)/COUNT(D16:AC16),2),0)</f>
        <v>408.29</v>
      </c>
      <c r="AE16" s="85">
        <f>SUM(D16:AC16)</f>
        <v>8574</v>
      </c>
      <c r="AF16" s="86">
        <f>COUNT(D16:AC16)</f>
        <v>21</v>
      </c>
      <c r="AG16" s="87">
        <f>COUNT(D16:AC16)+AH16</f>
        <v>237</v>
      </c>
      <c r="AH16" s="86">
        <v>216</v>
      </c>
      <c r="AI16" s="92">
        <v>415</v>
      </c>
      <c r="AK16" s="93" t="s">
        <v>80</v>
      </c>
    </row>
    <row r="17" spans="1:36" ht="20.25">
      <c r="A17" s="62">
        <v>13</v>
      </c>
      <c r="B17" s="82">
        <v>4</v>
      </c>
      <c r="C17" s="83" t="s">
        <v>60</v>
      </c>
      <c r="D17" s="64">
        <v>419</v>
      </c>
      <c r="E17" s="64">
        <v>355</v>
      </c>
      <c r="F17" s="64">
        <v>374</v>
      </c>
      <c r="G17" s="64">
        <v>393</v>
      </c>
      <c r="H17" s="64">
        <v>437</v>
      </c>
      <c r="I17" s="64">
        <v>443</v>
      </c>
      <c r="J17" s="64">
        <v>393</v>
      </c>
      <c r="K17" s="64">
        <v>379</v>
      </c>
      <c r="L17" s="64"/>
      <c r="M17" s="64">
        <v>378</v>
      </c>
      <c r="N17" s="64">
        <v>446</v>
      </c>
      <c r="O17" s="64">
        <v>393</v>
      </c>
      <c r="P17" s="64">
        <v>396</v>
      </c>
      <c r="Q17" s="64">
        <v>370</v>
      </c>
      <c r="R17" s="64">
        <v>383</v>
      </c>
      <c r="S17" s="64">
        <v>411</v>
      </c>
      <c r="T17" s="64">
        <v>398</v>
      </c>
      <c r="U17" s="64">
        <v>406</v>
      </c>
      <c r="V17" s="64">
        <v>398</v>
      </c>
      <c r="W17" s="64">
        <v>394</v>
      </c>
      <c r="X17" s="64">
        <v>383</v>
      </c>
      <c r="Y17" s="69">
        <v>406</v>
      </c>
      <c r="Z17" s="70">
        <v>399</v>
      </c>
      <c r="AA17" s="111">
        <v>215</v>
      </c>
      <c r="AB17" s="64">
        <v>419</v>
      </c>
      <c r="AC17" s="64">
        <v>385</v>
      </c>
      <c r="AD17" s="84">
        <f>IF(SUM(D17:AC17)&gt;0,ROUND(SUM(D17:AC17)/(COUNT(D17:AC17)-0.5),2),0)</f>
        <v>398.9</v>
      </c>
      <c r="AE17" s="85">
        <f>SUM(D17:AC17)</f>
        <v>9773</v>
      </c>
      <c r="AF17" s="86">
        <f>COUNT(D17:AC17)</f>
        <v>25</v>
      </c>
      <c r="AG17" s="87">
        <f>COUNT(D17:AC17)+AH17</f>
        <v>42</v>
      </c>
      <c r="AH17" s="86">
        <v>17</v>
      </c>
      <c r="AI17" s="92">
        <v>406</v>
      </c>
      <c r="AJ17" s="77"/>
    </row>
    <row r="18" spans="1:37" ht="20.25">
      <c r="A18" s="62">
        <v>14</v>
      </c>
      <c r="B18" s="82">
        <v>3</v>
      </c>
      <c r="C18" s="88" t="s">
        <v>56</v>
      </c>
      <c r="D18" s="64">
        <v>382</v>
      </c>
      <c r="E18" s="64"/>
      <c r="F18" s="64">
        <v>394</v>
      </c>
      <c r="G18" s="64">
        <v>398</v>
      </c>
      <c r="H18" s="64"/>
      <c r="I18" s="64">
        <v>408</v>
      </c>
      <c r="J18" s="64">
        <v>382</v>
      </c>
      <c r="K18" s="64">
        <v>397</v>
      </c>
      <c r="L18" s="64">
        <v>386</v>
      </c>
      <c r="M18" s="64">
        <v>396</v>
      </c>
      <c r="N18" s="64"/>
      <c r="O18" s="64">
        <v>395</v>
      </c>
      <c r="P18" s="64">
        <v>428</v>
      </c>
      <c r="Q18" s="64"/>
      <c r="R18" s="64"/>
      <c r="S18" s="64">
        <v>429</v>
      </c>
      <c r="T18" s="64">
        <v>401</v>
      </c>
      <c r="U18" s="64"/>
      <c r="V18" s="64">
        <v>377</v>
      </c>
      <c r="W18" s="64"/>
      <c r="X18" s="64">
        <v>429</v>
      </c>
      <c r="Y18" s="69">
        <v>381</v>
      </c>
      <c r="Z18" s="70"/>
      <c r="AA18" s="64"/>
      <c r="AB18" s="64"/>
      <c r="AC18" s="64"/>
      <c r="AD18" s="84">
        <f>IF(SUM(D18:AC18)&gt;0,ROUND(SUM(D18:AC18)/COUNT(D18:AC18),2),0)</f>
        <v>398.87</v>
      </c>
      <c r="AE18" s="85">
        <f>SUM(D18:AC18)</f>
        <v>5983</v>
      </c>
      <c r="AF18" s="86">
        <f>COUNT(D18:AC18)</f>
        <v>15</v>
      </c>
      <c r="AG18" s="87">
        <f>COUNT(D18:AC18)+AH18</f>
        <v>184</v>
      </c>
      <c r="AH18" s="86">
        <v>169</v>
      </c>
      <c r="AI18" s="92">
        <v>381</v>
      </c>
      <c r="AJ18" s="77"/>
      <c r="AK18" s="93" t="s">
        <v>67</v>
      </c>
    </row>
    <row r="19" spans="1:37" ht="20.25">
      <c r="A19" s="62">
        <v>15</v>
      </c>
      <c r="B19" s="82">
        <v>2</v>
      </c>
      <c r="C19" s="83" t="s">
        <v>19</v>
      </c>
      <c r="D19" s="64">
        <v>379</v>
      </c>
      <c r="E19" s="64">
        <v>404</v>
      </c>
      <c r="F19" s="64">
        <v>416</v>
      </c>
      <c r="G19" s="64">
        <v>427</v>
      </c>
      <c r="H19" s="64">
        <v>392</v>
      </c>
      <c r="I19" s="64"/>
      <c r="J19" s="64">
        <v>369</v>
      </c>
      <c r="K19" s="64">
        <v>401</v>
      </c>
      <c r="L19" s="64">
        <v>371</v>
      </c>
      <c r="M19" s="64">
        <v>402</v>
      </c>
      <c r="N19" s="64">
        <v>404</v>
      </c>
      <c r="O19" s="64">
        <v>400</v>
      </c>
      <c r="P19" s="64">
        <v>400</v>
      </c>
      <c r="Q19" s="64">
        <v>400</v>
      </c>
      <c r="R19" s="64">
        <v>436</v>
      </c>
      <c r="S19" s="64">
        <v>409</v>
      </c>
      <c r="T19" s="64">
        <v>407</v>
      </c>
      <c r="U19" s="64">
        <v>393</v>
      </c>
      <c r="V19" s="64">
        <v>380</v>
      </c>
      <c r="W19" s="64">
        <v>380</v>
      </c>
      <c r="X19" s="64">
        <v>392</v>
      </c>
      <c r="Y19" s="69">
        <v>400</v>
      </c>
      <c r="Z19" s="70">
        <v>366</v>
      </c>
      <c r="AA19" s="64"/>
      <c r="AB19" s="64"/>
      <c r="AC19" s="64"/>
      <c r="AD19" s="84">
        <f>IF(SUM(D19:AC19)&gt;0,ROUND(SUM(D19:AC19)/COUNT(D19:AC19),2),0)</f>
        <v>396.73</v>
      </c>
      <c r="AE19" s="85">
        <f>SUM(D19:AC19)</f>
        <v>8728</v>
      </c>
      <c r="AF19" s="86">
        <f>COUNT(D19:AC19)</f>
        <v>22</v>
      </c>
      <c r="AG19" s="87">
        <f>COUNT(D19:AC19)+AH19</f>
        <v>78</v>
      </c>
      <c r="AH19" s="86">
        <v>56</v>
      </c>
      <c r="AI19" s="92">
        <v>400</v>
      </c>
      <c r="AJ19" s="77"/>
      <c r="AK19" s="93" t="s">
        <v>69</v>
      </c>
    </row>
    <row r="20" spans="1:36" ht="20.25">
      <c r="A20" s="62">
        <v>16</v>
      </c>
      <c r="B20" s="82">
        <v>3</v>
      </c>
      <c r="C20" s="83" t="s">
        <v>1</v>
      </c>
      <c r="D20" s="64">
        <v>419</v>
      </c>
      <c r="E20" s="64">
        <v>382</v>
      </c>
      <c r="F20" s="64">
        <v>387</v>
      </c>
      <c r="G20" s="64"/>
      <c r="H20" s="64">
        <v>398</v>
      </c>
      <c r="I20" s="64">
        <v>393</v>
      </c>
      <c r="J20" s="64"/>
      <c r="K20" s="64">
        <v>350</v>
      </c>
      <c r="L20" s="64"/>
      <c r="M20" s="64">
        <v>402</v>
      </c>
      <c r="N20" s="64">
        <v>425</v>
      </c>
      <c r="O20" s="64">
        <v>408</v>
      </c>
      <c r="P20" s="64"/>
      <c r="Q20" s="64">
        <v>379</v>
      </c>
      <c r="R20" s="64">
        <v>404</v>
      </c>
      <c r="S20" s="64">
        <v>384</v>
      </c>
      <c r="T20" s="64">
        <v>397</v>
      </c>
      <c r="U20" s="72"/>
      <c r="V20" s="64"/>
      <c r="W20" s="64">
        <v>356</v>
      </c>
      <c r="X20" s="64"/>
      <c r="Y20" s="69">
        <v>395</v>
      </c>
      <c r="Z20" s="70"/>
      <c r="AA20" s="64"/>
      <c r="AB20" s="64"/>
      <c r="AC20" s="64"/>
      <c r="AD20" s="84">
        <f>IF(SUM(D20:AC20)&gt;0,ROUND(SUM(D20:AC20)/COUNT(D20:AC20),2),0)</f>
        <v>391.93</v>
      </c>
      <c r="AE20" s="85">
        <f>SUM(D20:AC20)</f>
        <v>5879</v>
      </c>
      <c r="AF20" s="86">
        <f>COUNT(D20:AC20)</f>
        <v>15</v>
      </c>
      <c r="AG20" s="87">
        <f>COUNT(D20:AC20)+AH20</f>
        <v>537</v>
      </c>
      <c r="AH20" s="86">
        <v>522</v>
      </c>
      <c r="AI20" s="92">
        <v>395</v>
      </c>
      <c r="AJ20" s="78"/>
    </row>
    <row r="21" spans="1:37" ht="20.25">
      <c r="A21" s="62">
        <v>17</v>
      </c>
      <c r="B21" s="82">
        <v>2</v>
      </c>
      <c r="C21" s="83" t="s">
        <v>22</v>
      </c>
      <c r="D21" s="64">
        <v>372</v>
      </c>
      <c r="E21" s="64">
        <v>392</v>
      </c>
      <c r="F21" s="64">
        <v>392</v>
      </c>
      <c r="G21" s="64">
        <v>408</v>
      </c>
      <c r="H21" s="64">
        <v>413</v>
      </c>
      <c r="I21" s="64">
        <v>391</v>
      </c>
      <c r="J21" s="64">
        <v>354</v>
      </c>
      <c r="K21" s="64">
        <v>369</v>
      </c>
      <c r="L21" s="64"/>
      <c r="M21" s="64"/>
      <c r="N21" s="64">
        <v>367</v>
      </c>
      <c r="O21" s="64"/>
      <c r="P21" s="64">
        <v>377</v>
      </c>
      <c r="Q21" s="64">
        <v>368</v>
      </c>
      <c r="R21" s="64">
        <v>418</v>
      </c>
      <c r="S21" s="64">
        <v>389</v>
      </c>
      <c r="T21" s="64">
        <v>410</v>
      </c>
      <c r="U21" s="64">
        <v>403</v>
      </c>
      <c r="V21" s="64"/>
      <c r="W21" s="64">
        <v>405</v>
      </c>
      <c r="X21" s="64">
        <v>403</v>
      </c>
      <c r="Y21" s="69">
        <v>415</v>
      </c>
      <c r="Z21" s="70"/>
      <c r="AA21" s="64"/>
      <c r="AB21" s="64"/>
      <c r="AC21" s="64"/>
      <c r="AD21" s="84">
        <f>IF(SUM(D21:AC21)&gt;0,ROUND(SUM(D21:AC21)/COUNT(D21:AC21),2),0)</f>
        <v>391.44</v>
      </c>
      <c r="AE21" s="85">
        <f>SUM(D21:AC21)</f>
        <v>7046</v>
      </c>
      <c r="AF21" s="86">
        <f>COUNT(D21:AC21)</f>
        <v>18</v>
      </c>
      <c r="AG21" s="87">
        <f>COUNT(D21:AC21)+AH21</f>
        <v>63</v>
      </c>
      <c r="AH21" s="86">
        <v>45</v>
      </c>
      <c r="AI21" s="92">
        <v>415</v>
      </c>
      <c r="AJ21" s="78"/>
      <c r="AK21" s="93" t="s">
        <v>70</v>
      </c>
    </row>
    <row r="22" spans="1:37" ht="20.25">
      <c r="A22" s="62">
        <v>18</v>
      </c>
      <c r="B22" s="82">
        <v>4</v>
      </c>
      <c r="C22" s="83" t="s">
        <v>37</v>
      </c>
      <c r="D22" s="64">
        <v>318</v>
      </c>
      <c r="E22" s="64"/>
      <c r="F22" s="64">
        <v>367</v>
      </c>
      <c r="G22" s="64">
        <v>360</v>
      </c>
      <c r="H22" s="64"/>
      <c r="I22" s="64">
        <v>415</v>
      </c>
      <c r="J22" s="64">
        <v>411</v>
      </c>
      <c r="K22" s="64">
        <v>377</v>
      </c>
      <c r="L22" s="64">
        <v>364</v>
      </c>
      <c r="M22" s="64">
        <v>386</v>
      </c>
      <c r="N22" s="64"/>
      <c r="O22" s="64">
        <v>379</v>
      </c>
      <c r="P22" s="64">
        <v>375</v>
      </c>
      <c r="Q22" s="64">
        <v>378</v>
      </c>
      <c r="R22" s="64"/>
      <c r="S22" s="64">
        <v>414</v>
      </c>
      <c r="T22" s="64">
        <v>427</v>
      </c>
      <c r="U22" s="64"/>
      <c r="V22" s="64">
        <v>382</v>
      </c>
      <c r="W22" s="64"/>
      <c r="X22" s="64">
        <v>389</v>
      </c>
      <c r="Y22" s="69">
        <v>421</v>
      </c>
      <c r="Z22" s="70"/>
      <c r="AA22" s="64"/>
      <c r="AB22" s="64"/>
      <c r="AC22" s="64"/>
      <c r="AD22" s="84">
        <f>IF(SUM(D22:AC22)&gt;0,ROUND(SUM(D22:AC22)/COUNT(D22:AC22),2),0)</f>
        <v>385.19</v>
      </c>
      <c r="AE22" s="85">
        <f>SUM(D22:AC22)</f>
        <v>6163</v>
      </c>
      <c r="AF22" s="86">
        <f>COUNT(D22:AC22)</f>
        <v>16</v>
      </c>
      <c r="AG22" s="87">
        <f>COUNT(D22:AC22)+AH22</f>
        <v>65</v>
      </c>
      <c r="AH22" s="86">
        <v>49</v>
      </c>
      <c r="AI22" s="92">
        <v>421</v>
      </c>
      <c r="AK22" s="93" t="s">
        <v>71</v>
      </c>
    </row>
    <row r="23" spans="1:37" ht="20.25">
      <c r="A23" s="62">
        <v>19</v>
      </c>
      <c r="B23" s="82">
        <v>3</v>
      </c>
      <c r="C23" s="83" t="s">
        <v>6</v>
      </c>
      <c r="D23" s="64">
        <v>402</v>
      </c>
      <c r="E23" s="64">
        <v>372</v>
      </c>
      <c r="F23" s="64">
        <v>330</v>
      </c>
      <c r="G23" s="64">
        <v>348</v>
      </c>
      <c r="H23" s="64">
        <v>428</v>
      </c>
      <c r="I23" s="64">
        <v>394</v>
      </c>
      <c r="J23" s="64">
        <v>361</v>
      </c>
      <c r="K23" s="64">
        <v>345</v>
      </c>
      <c r="L23" s="64"/>
      <c r="M23" s="64"/>
      <c r="N23" s="64"/>
      <c r="O23" s="64"/>
      <c r="P23" s="64">
        <v>384</v>
      </c>
      <c r="Q23" s="64">
        <v>336</v>
      </c>
      <c r="R23" s="64">
        <v>404</v>
      </c>
      <c r="S23" s="64">
        <v>373</v>
      </c>
      <c r="T23" s="64">
        <v>386</v>
      </c>
      <c r="U23" s="64"/>
      <c r="V23" s="64"/>
      <c r="W23" s="64"/>
      <c r="X23" s="64">
        <v>350</v>
      </c>
      <c r="Y23" s="69"/>
      <c r="Z23" s="70"/>
      <c r="AA23" s="64"/>
      <c r="AB23" s="64"/>
      <c r="AC23" s="64"/>
      <c r="AD23" s="84">
        <f>IF(SUM(D23:AC23)&gt;0,ROUND(SUM(D23:AC23)/COUNT(D23:AC23),2),0)</f>
        <v>372.36</v>
      </c>
      <c r="AE23" s="85">
        <f>SUM(D23:AC23)</f>
        <v>5213</v>
      </c>
      <c r="AF23" s="86">
        <f>COUNT(D23:AC23)</f>
        <v>14</v>
      </c>
      <c r="AG23" s="87">
        <f>COUNT(D23:AC23)+AH23</f>
        <v>198</v>
      </c>
      <c r="AH23" s="86">
        <v>184</v>
      </c>
      <c r="AI23" s="92"/>
      <c r="AK23" s="93" t="s">
        <v>72</v>
      </c>
    </row>
    <row r="24" spans="1:35" ht="20.25">
      <c r="A24" s="62">
        <v>20</v>
      </c>
      <c r="B24" s="82">
        <v>3</v>
      </c>
      <c r="C24" s="83" t="s">
        <v>16</v>
      </c>
      <c r="D24" s="64"/>
      <c r="E24" s="64"/>
      <c r="F24" s="64"/>
      <c r="G24" s="64"/>
      <c r="H24" s="64"/>
      <c r="I24" s="64"/>
      <c r="J24" s="64">
        <v>352</v>
      </c>
      <c r="K24" s="64">
        <v>363</v>
      </c>
      <c r="L24" s="64"/>
      <c r="M24" s="64">
        <v>392</v>
      </c>
      <c r="N24" s="64">
        <v>417</v>
      </c>
      <c r="O24" s="64">
        <v>363</v>
      </c>
      <c r="P24" s="64">
        <v>359</v>
      </c>
      <c r="Q24" s="64">
        <v>354</v>
      </c>
      <c r="R24" s="64"/>
      <c r="S24" s="64"/>
      <c r="T24" s="64">
        <v>377</v>
      </c>
      <c r="U24" s="64">
        <v>396</v>
      </c>
      <c r="V24" s="64"/>
      <c r="W24" s="64">
        <v>359</v>
      </c>
      <c r="X24" s="64">
        <v>378</v>
      </c>
      <c r="Y24" s="69">
        <v>326</v>
      </c>
      <c r="Z24" s="70"/>
      <c r="AA24" s="64"/>
      <c r="AB24" s="64"/>
      <c r="AC24" s="64"/>
      <c r="AD24" s="84">
        <f>IF(SUM(D24:AC24)&gt;0,ROUND(SUM(D24:AC24)/COUNT(D24:AC24),2),0)</f>
        <v>369.67</v>
      </c>
      <c r="AE24" s="85">
        <f>SUM(D24:AC24)</f>
        <v>4436</v>
      </c>
      <c r="AF24" s="86">
        <f>COUNT(D24:AC24)</f>
        <v>12</v>
      </c>
      <c r="AG24" s="87">
        <f>COUNT(D24:AC24)+AH24</f>
        <v>526</v>
      </c>
      <c r="AH24" s="89">
        <v>514</v>
      </c>
      <c r="AI24" s="92">
        <v>326</v>
      </c>
    </row>
    <row r="25" spans="1:35" ht="20.25">
      <c r="A25" s="62">
        <v>21</v>
      </c>
      <c r="B25" s="82">
        <v>3</v>
      </c>
      <c r="C25" s="83" t="s">
        <v>17</v>
      </c>
      <c r="D25" s="64">
        <v>342</v>
      </c>
      <c r="E25" s="64">
        <v>361</v>
      </c>
      <c r="F25" s="64">
        <v>351</v>
      </c>
      <c r="G25" s="64">
        <v>305</v>
      </c>
      <c r="H25" s="64">
        <v>354</v>
      </c>
      <c r="I25" s="64">
        <v>330</v>
      </c>
      <c r="J25" s="64"/>
      <c r="K25" s="77"/>
      <c r="L25" s="64"/>
      <c r="M25" s="64"/>
      <c r="N25" s="64">
        <v>393</v>
      </c>
      <c r="O25" s="64">
        <v>421</v>
      </c>
      <c r="P25" s="64">
        <v>330</v>
      </c>
      <c r="Q25" s="64"/>
      <c r="R25" s="64">
        <v>394</v>
      </c>
      <c r="S25" s="64">
        <v>356</v>
      </c>
      <c r="T25" s="64"/>
      <c r="U25" s="64">
        <v>407</v>
      </c>
      <c r="V25" s="64"/>
      <c r="W25" s="64">
        <v>358</v>
      </c>
      <c r="X25" s="64">
        <v>373</v>
      </c>
      <c r="Y25" s="69">
        <v>357</v>
      </c>
      <c r="Z25" s="70"/>
      <c r="AA25" s="64"/>
      <c r="AB25" s="64"/>
      <c r="AC25" s="64"/>
      <c r="AD25" s="84">
        <f>IF(SUM(D25:AC25)&gt;0,ROUND(SUM(D25:AC25)/COUNT(D25:AC25),2),0)</f>
        <v>362.13</v>
      </c>
      <c r="AE25" s="85">
        <f>SUM(D25:AC25)</f>
        <v>5432</v>
      </c>
      <c r="AF25" s="86">
        <f>COUNT(D25:AC25)</f>
        <v>15</v>
      </c>
      <c r="AG25" s="87">
        <f>COUNT(D25:AC25)+AH25</f>
        <v>554</v>
      </c>
      <c r="AH25" s="86">
        <v>539</v>
      </c>
      <c r="AI25" s="92">
        <v>357</v>
      </c>
    </row>
    <row r="26" spans="1:35" ht="20.25">
      <c r="A26" s="62">
        <v>22</v>
      </c>
      <c r="B26" s="82">
        <v>4</v>
      </c>
      <c r="C26" s="83" t="s">
        <v>21</v>
      </c>
      <c r="D26" s="64"/>
      <c r="E26" s="64"/>
      <c r="F26" s="64">
        <v>336</v>
      </c>
      <c r="G26" s="64">
        <v>337</v>
      </c>
      <c r="H26" s="64"/>
      <c r="I26" s="64">
        <v>401</v>
      </c>
      <c r="J26" s="64">
        <v>332</v>
      </c>
      <c r="K26" s="64">
        <v>321</v>
      </c>
      <c r="L26" s="64">
        <v>350</v>
      </c>
      <c r="M26" s="64">
        <v>351</v>
      </c>
      <c r="N26" s="64"/>
      <c r="O26" s="64">
        <v>358</v>
      </c>
      <c r="P26" s="64">
        <v>375</v>
      </c>
      <c r="Q26" s="64">
        <v>336</v>
      </c>
      <c r="R26" s="96"/>
      <c r="S26" s="97">
        <v>211</v>
      </c>
      <c r="T26" s="64">
        <v>367</v>
      </c>
      <c r="U26" s="64"/>
      <c r="V26" s="64">
        <v>362</v>
      </c>
      <c r="W26" s="64"/>
      <c r="X26" s="64">
        <v>352</v>
      </c>
      <c r="Y26" s="69">
        <v>336</v>
      </c>
      <c r="Z26" s="70"/>
      <c r="AA26" s="64"/>
      <c r="AB26" s="64"/>
      <c r="AC26" s="64"/>
      <c r="AD26" s="84">
        <f>IF(SUM(D26:AC26)&gt;0,ROUND(SUM(D26:AC26)/(COUNT(D26:AC26)-0.5),2),0)</f>
        <v>353.45</v>
      </c>
      <c r="AE26" s="85">
        <f>SUM(D26:AC26)</f>
        <v>5125</v>
      </c>
      <c r="AF26" s="86">
        <f>COUNT(D26:AC26)</f>
        <v>15</v>
      </c>
      <c r="AG26" s="87">
        <f>COUNT(D26:AC26)+AH26</f>
        <v>66</v>
      </c>
      <c r="AH26" s="86">
        <v>51</v>
      </c>
      <c r="AI26" s="92">
        <v>336</v>
      </c>
    </row>
    <row r="27" spans="1:35" ht="20.25">
      <c r="A27" s="62">
        <v>23</v>
      </c>
      <c r="B27" s="82">
        <v>3</v>
      </c>
      <c r="C27" s="83" t="s">
        <v>27</v>
      </c>
      <c r="D27" s="64"/>
      <c r="E27" s="64"/>
      <c r="F27" s="64"/>
      <c r="G27" s="64"/>
      <c r="H27" s="64"/>
      <c r="I27" s="64"/>
      <c r="J27" s="64">
        <v>320</v>
      </c>
      <c r="K27" s="90"/>
      <c r="L27" s="64"/>
      <c r="M27" s="64">
        <v>344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9"/>
      <c r="Z27" s="70"/>
      <c r="AA27" s="64"/>
      <c r="AB27" s="64"/>
      <c r="AC27" s="64"/>
      <c r="AD27" s="84">
        <f>IF(SUM(D27:AC27)&gt;0,ROUND(SUM(D27:AC27)/COUNT(D27:AC27),2),0)</f>
        <v>332</v>
      </c>
      <c r="AE27" s="85">
        <f>SUM(D27:AC27)</f>
        <v>664</v>
      </c>
      <c r="AF27" s="86">
        <f>COUNT(D27:AC27)</f>
        <v>2</v>
      </c>
      <c r="AG27" s="87">
        <f>COUNT(D27:AC27)+AH27</f>
        <v>479</v>
      </c>
      <c r="AH27" s="86">
        <v>477</v>
      </c>
      <c r="AI27" s="92"/>
    </row>
    <row r="28" spans="1:35" ht="20.25">
      <c r="A28" s="62">
        <v>24</v>
      </c>
      <c r="B28" s="82">
        <v>4</v>
      </c>
      <c r="C28" s="83" t="s">
        <v>61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>
        <v>270</v>
      </c>
      <c r="R28" s="96"/>
      <c r="S28" s="97">
        <v>140</v>
      </c>
      <c r="T28" s="64"/>
      <c r="U28" s="64"/>
      <c r="V28" s="64"/>
      <c r="W28" s="64"/>
      <c r="X28" s="64"/>
      <c r="Y28" s="69"/>
      <c r="Z28" s="70"/>
      <c r="AA28" s="64"/>
      <c r="AB28" s="64"/>
      <c r="AC28" s="64"/>
      <c r="AD28" s="84">
        <f>IF(SUM(D28:AC28)&gt;0,ROUND(SUM(D28:AC28)/(COUNT(D28:AC28)-0.5),2),0)</f>
        <v>273.33</v>
      </c>
      <c r="AE28" s="85">
        <f>SUM(D28:AC28)</f>
        <v>410</v>
      </c>
      <c r="AF28" s="86">
        <f>COUNT(D28:AC28)</f>
        <v>2</v>
      </c>
      <c r="AG28" s="87">
        <f>COUNT(D28:AC28)+AH28</f>
        <v>12</v>
      </c>
      <c r="AH28" s="86">
        <v>10</v>
      </c>
      <c r="AI28" s="92"/>
    </row>
    <row r="29" spans="1:35" ht="20.25">
      <c r="A29" s="62">
        <v>25</v>
      </c>
      <c r="B29" s="62">
        <v>4</v>
      </c>
      <c r="C29" s="63" t="s">
        <v>20</v>
      </c>
      <c r="D29" s="64">
        <v>426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9"/>
      <c r="Z29" s="70"/>
      <c r="AA29" s="64"/>
      <c r="AB29" s="64"/>
      <c r="AC29" s="64"/>
      <c r="AD29" s="65">
        <f>IF(SUM(D29:AC29)&gt;0,ROUND(SUM(D29:AC29)/COUNT(D29:AC29),2),0)</f>
        <v>426</v>
      </c>
      <c r="AE29" s="81">
        <f>SUM(D29:AC29)</f>
        <v>426</v>
      </c>
      <c r="AF29" s="67">
        <f>COUNT(D29:AC29)</f>
        <v>1</v>
      </c>
      <c r="AG29" s="66">
        <f>COUNT(D29:AC29)+AH29</f>
        <v>127</v>
      </c>
      <c r="AH29" s="67">
        <v>126</v>
      </c>
      <c r="AI29" s="92"/>
    </row>
    <row r="30" spans="1:35" ht="20.25">
      <c r="A30" s="62">
        <v>26</v>
      </c>
      <c r="B30" s="62">
        <v>5</v>
      </c>
      <c r="C30" s="63" t="s">
        <v>9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9"/>
      <c r="Z30" s="70"/>
      <c r="AA30" s="64"/>
      <c r="AB30" s="64"/>
      <c r="AC30" s="64"/>
      <c r="AD30" s="65">
        <f>IF(SUM(D30:AC30)&gt;0,ROUND(SUM(D30:AC30)/COUNT(D30:AC30),2),0)</f>
        <v>0</v>
      </c>
      <c r="AE30" s="81">
        <f>SUM(D30:AC30)</f>
        <v>0</v>
      </c>
      <c r="AF30" s="67">
        <f>COUNT(D30:AC30)</f>
        <v>0</v>
      </c>
      <c r="AG30" s="66">
        <f>COUNT(D30:AC30)+AH30</f>
        <v>602</v>
      </c>
      <c r="AH30" s="67">
        <v>602</v>
      </c>
      <c r="AI30" s="92"/>
    </row>
    <row r="31" spans="1:35" ht="20.25" hidden="1">
      <c r="A31" s="62">
        <v>27</v>
      </c>
      <c r="B31" s="62">
        <v>6</v>
      </c>
      <c r="C31" s="68" t="s">
        <v>12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72"/>
      <c r="U31" s="64"/>
      <c r="V31" s="64"/>
      <c r="W31" s="64"/>
      <c r="X31" s="64"/>
      <c r="Y31" s="69"/>
      <c r="Z31" s="70"/>
      <c r="AA31" s="64"/>
      <c r="AB31" s="64"/>
      <c r="AC31" s="64"/>
      <c r="AD31" s="65">
        <f>IF(SUM(D31:AC31)&gt;0,ROUND(SUM(D31:AC31)/COUNT(D31:AC31),2),0)</f>
        <v>0</v>
      </c>
      <c r="AE31" s="81">
        <f>SUM(D31:AC31)</f>
        <v>0</v>
      </c>
      <c r="AF31" s="67">
        <f>COUNT(D31:AC31)</f>
        <v>0</v>
      </c>
      <c r="AG31" s="66">
        <f>COUNT(D31:AC31)+AH31</f>
        <v>354</v>
      </c>
      <c r="AH31" s="67">
        <v>354</v>
      </c>
      <c r="AI31" s="92"/>
    </row>
    <row r="32" spans="1:35" ht="20.25" hidden="1">
      <c r="A32" s="62">
        <v>28</v>
      </c>
      <c r="B32" s="62">
        <v>6</v>
      </c>
      <c r="C32" s="63" t="s">
        <v>18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9"/>
      <c r="Z32" s="70"/>
      <c r="AA32" s="64"/>
      <c r="AB32" s="64"/>
      <c r="AC32" s="64"/>
      <c r="AD32" s="65">
        <f>IF(SUM(D32:AC32)&gt;0,ROUND(SUM(D32:AC32)/COUNT(D32:AC32),2),0)</f>
        <v>0</v>
      </c>
      <c r="AE32" s="81">
        <f>SUM(D32:AC32)</f>
        <v>0</v>
      </c>
      <c r="AF32" s="67">
        <f>COUNT(D32:AC32)</f>
        <v>0</v>
      </c>
      <c r="AG32" s="66">
        <f>COUNT(D32:AC32)+AH32</f>
        <v>821</v>
      </c>
      <c r="AH32" s="67">
        <v>821</v>
      </c>
      <c r="AI32" s="92"/>
    </row>
    <row r="33" ht="20.25" customHeight="1"/>
    <row r="34" spans="5:12" ht="20.25">
      <c r="E34" s="73"/>
      <c r="J34" s="98" t="s">
        <v>73</v>
      </c>
      <c r="L34" s="94"/>
    </row>
    <row r="35" ht="20.25">
      <c r="S35" s="73"/>
    </row>
    <row r="37" spans="3:31" ht="20.25">
      <c r="C37" s="99" t="s">
        <v>78</v>
      </c>
      <c r="D37" s="100">
        <f>SUM(D5:D32)</f>
        <v>8004</v>
      </c>
      <c r="E37" s="100">
        <f aca="true" t="shared" si="0" ref="E37:AC37">SUM(E5:E32)</f>
        <v>6484</v>
      </c>
      <c r="F37" s="100">
        <f t="shared" si="0"/>
        <v>8032</v>
      </c>
      <c r="G37" s="100">
        <f t="shared" si="0"/>
        <v>7748</v>
      </c>
      <c r="H37" s="100">
        <f t="shared" si="0"/>
        <v>6828</v>
      </c>
      <c r="I37" s="100">
        <f t="shared" si="0"/>
        <v>8279</v>
      </c>
      <c r="J37" s="100">
        <f t="shared" si="0"/>
        <v>7637</v>
      </c>
      <c r="K37" s="100">
        <f t="shared" si="0"/>
        <v>7344</v>
      </c>
      <c r="L37" s="100">
        <f t="shared" si="0"/>
        <v>6109</v>
      </c>
      <c r="M37" s="100">
        <f t="shared" si="0"/>
        <v>8079</v>
      </c>
      <c r="N37" s="100">
        <f t="shared" si="0"/>
        <v>6677</v>
      </c>
      <c r="O37" s="100">
        <f t="shared" si="0"/>
        <v>7799</v>
      </c>
      <c r="P37" s="100">
        <f t="shared" si="0"/>
        <v>8094</v>
      </c>
      <c r="Q37" s="100">
        <f t="shared" si="0"/>
        <v>7675</v>
      </c>
      <c r="R37" s="100">
        <f t="shared" si="0"/>
        <v>6719</v>
      </c>
      <c r="S37" s="100">
        <f t="shared" si="0"/>
        <v>8058</v>
      </c>
      <c r="T37" s="100">
        <f t="shared" si="0"/>
        <v>7761</v>
      </c>
      <c r="U37" s="100">
        <f>SUM(U5:U32)</f>
        <v>5655</v>
      </c>
      <c r="V37" s="100">
        <f t="shared" si="0"/>
        <v>6418</v>
      </c>
      <c r="W37" s="100">
        <f t="shared" si="0"/>
        <v>6408</v>
      </c>
      <c r="X37" s="100">
        <f t="shared" si="0"/>
        <v>8090</v>
      </c>
      <c r="Y37" s="100">
        <f t="shared" si="0"/>
        <v>8059</v>
      </c>
      <c r="Z37" s="100">
        <f t="shared" si="0"/>
        <v>1599</v>
      </c>
      <c r="AA37" s="100">
        <f t="shared" si="0"/>
        <v>646</v>
      </c>
      <c r="AB37" s="100">
        <f t="shared" si="0"/>
        <v>844</v>
      </c>
      <c r="AC37" s="100">
        <f t="shared" si="0"/>
        <v>385</v>
      </c>
      <c r="AD37" s="101">
        <f>SUM(D5:AC30)</f>
        <v>165431</v>
      </c>
      <c r="AE37" s="101">
        <f>SUM(D37:AC37)</f>
        <v>165431</v>
      </c>
    </row>
    <row r="38" spans="3:31" ht="20.25">
      <c r="C38" s="102" t="s">
        <v>74</v>
      </c>
      <c r="D38" s="103">
        <v>2443</v>
      </c>
      <c r="E38" s="103">
        <v>2567</v>
      </c>
      <c r="F38" s="103">
        <v>2537</v>
      </c>
      <c r="G38" s="103">
        <v>2654</v>
      </c>
      <c r="H38" s="103">
        <v>2499</v>
      </c>
      <c r="I38" s="103">
        <v>2711</v>
      </c>
      <c r="J38" s="103">
        <v>2628</v>
      </c>
      <c r="K38" s="103">
        <v>2524</v>
      </c>
      <c r="L38" s="103">
        <v>2577</v>
      </c>
      <c r="M38" s="103">
        <v>2581</v>
      </c>
      <c r="N38" s="103">
        <v>2572</v>
      </c>
      <c r="O38" s="103">
        <v>2575</v>
      </c>
      <c r="P38" s="103">
        <v>2606</v>
      </c>
      <c r="Q38" s="104">
        <v>2477</v>
      </c>
      <c r="R38" s="104">
        <v>2626</v>
      </c>
      <c r="S38" s="103">
        <v>2539</v>
      </c>
      <c r="T38" s="103">
        <v>2529</v>
      </c>
      <c r="U38" s="103">
        <v>2495</v>
      </c>
      <c r="V38" s="103">
        <v>2564</v>
      </c>
      <c r="W38" s="103">
        <v>2518</v>
      </c>
      <c r="X38" s="103">
        <v>2572</v>
      </c>
      <c r="Y38" s="103">
        <v>2575</v>
      </c>
      <c r="Z38" s="103"/>
      <c r="AA38" s="103"/>
      <c r="AB38" s="103"/>
      <c r="AC38" s="103"/>
      <c r="AD38" s="101">
        <f>SUM(D38:AC38)</f>
        <v>56369</v>
      </c>
      <c r="AE38" s="105"/>
    </row>
    <row r="39" spans="3:31" ht="20.25">
      <c r="C39" s="102" t="s">
        <v>75</v>
      </c>
      <c r="D39" s="103">
        <v>2443</v>
      </c>
      <c r="E39" s="103">
        <v>2477</v>
      </c>
      <c r="F39" s="103">
        <v>2471</v>
      </c>
      <c r="G39" s="103">
        <v>2606</v>
      </c>
      <c r="H39" s="103">
        <v>2557</v>
      </c>
      <c r="I39" s="103">
        <v>2517</v>
      </c>
      <c r="J39" s="103">
        <v>2355</v>
      </c>
      <c r="K39" s="103">
        <v>2418</v>
      </c>
      <c r="L39" s="103">
        <v>2479</v>
      </c>
      <c r="M39" s="103">
        <v>2424</v>
      </c>
      <c r="N39" s="103">
        <v>2424</v>
      </c>
      <c r="O39" s="103">
        <v>2499</v>
      </c>
      <c r="P39" s="103">
        <v>2473</v>
      </c>
      <c r="Q39" s="104">
        <v>2423</v>
      </c>
      <c r="R39" s="104">
        <v>2366</v>
      </c>
      <c r="S39" s="103">
        <v>2469</v>
      </c>
      <c r="T39" s="103">
        <v>2380</v>
      </c>
      <c r="U39" s="103">
        <v>2379</v>
      </c>
      <c r="V39" s="103">
        <v>2318</v>
      </c>
      <c r="W39" s="103">
        <v>2412</v>
      </c>
      <c r="X39" s="103">
        <v>2444</v>
      </c>
      <c r="Y39" s="103">
        <v>2431</v>
      </c>
      <c r="Z39" s="103"/>
      <c r="AA39" s="103"/>
      <c r="AB39" s="103"/>
      <c r="AC39" s="103"/>
      <c r="AD39" s="101">
        <f>SUM(D39:AC39)</f>
        <v>53765</v>
      </c>
      <c r="AE39" s="105"/>
    </row>
    <row r="40" spans="3:31" ht="20.25">
      <c r="C40" s="102" t="s">
        <v>76</v>
      </c>
      <c r="D40" s="103">
        <v>1582</v>
      </c>
      <c r="E40" s="103">
        <v>1470</v>
      </c>
      <c r="F40" s="103">
        <v>1442</v>
      </c>
      <c r="G40" s="103">
        <v>1412</v>
      </c>
      <c r="H40" s="103">
        <v>1617</v>
      </c>
      <c r="I40" s="103">
        <v>1560</v>
      </c>
      <c r="J40" s="103">
        <v>1426</v>
      </c>
      <c r="K40" s="103">
        <v>1437</v>
      </c>
      <c r="L40" s="103">
        <v>1516</v>
      </c>
      <c r="M40" s="103">
        <v>1681</v>
      </c>
      <c r="N40" s="103">
        <v>1605</v>
      </c>
      <c r="O40" s="103">
        <v>1450</v>
      </c>
      <c r="P40" s="103">
        <v>1437</v>
      </c>
      <c r="Q40" s="104">
        <v>1620</v>
      </c>
      <c r="R40" s="104">
        <v>1502</v>
      </c>
      <c r="S40" s="103">
        <v>1570</v>
      </c>
      <c r="T40" s="103"/>
      <c r="U40" s="103">
        <v>1591</v>
      </c>
      <c r="V40" s="103"/>
      <c r="W40" s="103">
        <v>1478</v>
      </c>
      <c r="X40" s="103">
        <v>1504</v>
      </c>
      <c r="Y40" s="103">
        <v>1493</v>
      </c>
      <c r="Z40" s="103"/>
      <c r="AA40" s="103"/>
      <c r="AB40" s="103"/>
      <c r="AC40" s="103"/>
      <c r="AD40" s="101">
        <f>SUM(D40:AC40)</f>
        <v>30393</v>
      </c>
      <c r="AE40" s="105"/>
    </row>
    <row r="41" spans="3:31" ht="20.25">
      <c r="C41" s="102" t="s">
        <v>77</v>
      </c>
      <c r="D41" s="103">
        <v>1542</v>
      </c>
      <c r="E41" s="106"/>
      <c r="F41" s="103">
        <v>1529</v>
      </c>
      <c r="G41" s="103">
        <v>1703</v>
      </c>
      <c r="H41" s="106"/>
      <c r="I41" s="103">
        <v>1544</v>
      </c>
      <c r="J41" s="103">
        <v>1497</v>
      </c>
      <c r="K41" s="103">
        <v>1536</v>
      </c>
      <c r="L41" s="103">
        <v>1525</v>
      </c>
      <c r="M41" s="103">
        <v>1533</v>
      </c>
      <c r="N41" s="103"/>
      <c r="O41" s="103">
        <v>1558</v>
      </c>
      <c r="P41" s="103">
        <v>1615</v>
      </c>
      <c r="Q41" s="104">
        <v>1395</v>
      </c>
      <c r="R41" s="104"/>
      <c r="S41" s="103">
        <v>1637</v>
      </c>
      <c r="T41" s="103">
        <v>1624</v>
      </c>
      <c r="U41" s="103"/>
      <c r="V41" s="103">
        <v>1536</v>
      </c>
      <c r="W41" s="103"/>
      <c r="X41" s="103">
        <v>1570</v>
      </c>
      <c r="Y41" s="103">
        <v>1560</v>
      </c>
      <c r="Z41" s="103"/>
      <c r="AA41" s="103"/>
      <c r="AB41" s="103"/>
      <c r="AC41" s="103"/>
      <c r="AD41" s="101">
        <f>SUM(D41:AC41)</f>
        <v>24904</v>
      </c>
      <c r="AE41" s="105"/>
    </row>
    <row r="42" spans="3:31" ht="15.75">
      <c r="C42" s="107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5"/>
      <c r="R42" s="105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8"/>
      <c r="AE42" s="105"/>
    </row>
    <row r="43" spans="3:31" ht="20.25">
      <c r="C43" s="107"/>
      <c r="D43" s="106">
        <f>SUM(D38:D41)</f>
        <v>8010</v>
      </c>
      <c r="E43" s="106">
        <f aca="true" t="shared" si="1" ref="E43:AC43">SUM(E38:E41)</f>
        <v>6514</v>
      </c>
      <c r="F43" s="106">
        <f t="shared" si="1"/>
        <v>7979</v>
      </c>
      <c r="G43" s="106">
        <f>SUM(G38:G41)</f>
        <v>8375</v>
      </c>
      <c r="H43" s="106">
        <f t="shared" si="1"/>
        <v>6673</v>
      </c>
      <c r="I43" s="106">
        <f>SUM(I38:I41)</f>
        <v>8332</v>
      </c>
      <c r="J43" s="106">
        <f t="shared" si="1"/>
        <v>7906</v>
      </c>
      <c r="K43" s="106">
        <f t="shared" si="1"/>
        <v>7915</v>
      </c>
      <c r="L43" s="106">
        <f>SUM(L38:L41)</f>
        <v>8097</v>
      </c>
      <c r="M43" s="106">
        <f>SUM(M38:M41)</f>
        <v>8219</v>
      </c>
      <c r="N43" s="106">
        <f t="shared" si="1"/>
        <v>6601</v>
      </c>
      <c r="O43" s="106">
        <f t="shared" si="1"/>
        <v>8082</v>
      </c>
      <c r="P43" s="106">
        <f t="shared" si="1"/>
        <v>8131</v>
      </c>
      <c r="Q43" s="106">
        <f t="shared" si="1"/>
        <v>7915</v>
      </c>
      <c r="R43" s="106">
        <f t="shared" si="1"/>
        <v>6494</v>
      </c>
      <c r="S43" s="106">
        <f t="shared" si="1"/>
        <v>8215</v>
      </c>
      <c r="T43" s="106">
        <f t="shared" si="1"/>
        <v>6533</v>
      </c>
      <c r="U43" s="106">
        <f t="shared" si="1"/>
        <v>6465</v>
      </c>
      <c r="V43" s="106">
        <f t="shared" si="1"/>
        <v>6418</v>
      </c>
      <c r="W43" s="106">
        <f t="shared" si="1"/>
        <v>6408</v>
      </c>
      <c r="X43" s="106">
        <f t="shared" si="1"/>
        <v>8090</v>
      </c>
      <c r="Y43" s="106">
        <f t="shared" si="1"/>
        <v>8059</v>
      </c>
      <c r="Z43" s="106">
        <f t="shared" si="1"/>
        <v>0</v>
      </c>
      <c r="AA43" s="106">
        <f t="shared" si="1"/>
        <v>0</v>
      </c>
      <c r="AB43" s="106">
        <f t="shared" si="1"/>
        <v>0</v>
      </c>
      <c r="AC43" s="106">
        <f t="shared" si="1"/>
        <v>0</v>
      </c>
      <c r="AD43" s="101">
        <f>SUM(AD38:AD42)</f>
        <v>165431</v>
      </c>
      <c r="AE43" s="101">
        <f>SUM(D43:AC43)</f>
        <v>165431</v>
      </c>
    </row>
    <row r="44" spans="3:31" ht="15.75">
      <c r="C44" s="107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5"/>
      <c r="R44" s="105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8"/>
      <c r="AE44" s="105"/>
    </row>
    <row r="45" spans="3:31" ht="20.25">
      <c r="C45" s="107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5"/>
      <c r="R45" s="105"/>
      <c r="S45" s="106"/>
      <c r="T45" s="106"/>
      <c r="U45" s="106"/>
      <c r="V45" s="106"/>
      <c r="W45" s="106"/>
      <c r="X45" s="106"/>
      <c r="Y45" s="106"/>
      <c r="Z45" s="106"/>
      <c r="AA45" s="102" t="s">
        <v>79</v>
      </c>
      <c r="AB45" s="106"/>
      <c r="AC45" s="106"/>
      <c r="AD45" s="101">
        <f>AD43-AD37</f>
        <v>0</v>
      </c>
      <c r="AE45" s="105"/>
    </row>
  </sheetData>
  <sheetProtection/>
  <mergeCells count="1">
    <mergeCell ref="AD2:AE2"/>
  </mergeCells>
  <conditionalFormatting sqref="AB10 U5:AC9 AB12:AB20 AC10:AC20 D5:D20 E18:E20 AJ7 E5:E16 AJ17:AJ19 K15:K20 AA10:AA16 F5:J20 L5:T20 K5:K8 D21:Q32 T21:AC32 R21:S25 R27:S27 R29:S32 K10:K13 AA18:AA20 S26 S28 U10:Z20">
    <cfRule type="cellIs" priority="25" dxfId="5" operator="greaterThanOrEqual" stopIfTrue="1">
      <formula>450</formula>
    </cfRule>
    <cfRule type="cellIs" priority="26" dxfId="6" operator="greaterThanOrEqual" stopIfTrue="1">
      <formula>400</formula>
    </cfRule>
  </conditionalFormatting>
  <conditionalFormatting sqref="AF5:AF32 AD5:AD32">
    <cfRule type="cellIs" priority="27" dxfId="5" operator="greaterThanOrEqual" stopIfTrue="1">
      <formula>450</formula>
    </cfRule>
    <cfRule type="cellIs" priority="28" dxfId="7" operator="greaterThanOrEqual" stopIfTrue="1">
      <formula>400</formula>
    </cfRule>
  </conditionalFormatting>
  <conditionalFormatting sqref="T7 AJ7">
    <cfRule type="cellIs" priority="24" dxfId="7" operator="greaterThan" stopIfTrue="1">
      <formula>399</formula>
    </cfRule>
  </conditionalFormatting>
  <printOptions/>
  <pageMargins left="0.2755905511811024" right="0" top="0.15748031496062992" bottom="0.2362204724409449" header="0" footer="0"/>
  <pageSetup fitToHeight="1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OutlineSymbols="0" zoomScale="87" zoomScaleNormal="87" zoomScalePageLayoutView="0" workbookViewId="0" topLeftCell="A1">
      <selection activeCell="B28" sqref="B28"/>
    </sheetView>
  </sheetViews>
  <sheetFormatPr defaultColWidth="11.140625" defaultRowHeight="12.75"/>
  <cols>
    <col min="1" max="1" width="6.00390625" style="33" customWidth="1"/>
    <col min="2" max="2" width="7.7109375" style="33" bestFit="1" customWidth="1"/>
    <col min="3" max="3" width="24.8515625" style="33" customWidth="1"/>
    <col min="4" max="6" width="11.140625" style="33" customWidth="1"/>
    <col min="7" max="7" width="16.28125" style="33" customWidth="1"/>
    <col min="8" max="8" width="11.140625" style="33" customWidth="1"/>
    <col min="9" max="9" width="4.421875" style="33" customWidth="1"/>
    <col min="10" max="10" width="11.140625" style="35" customWidth="1"/>
    <col min="11" max="11" width="11.140625" style="33" customWidth="1"/>
    <col min="12" max="12" width="9.8515625" style="33" customWidth="1"/>
    <col min="13" max="22" width="11.140625" style="33" customWidth="1"/>
    <col min="23" max="255" width="11.140625" style="34" customWidth="1"/>
    <col min="256" max="16384" width="11.140625" style="34" customWidth="1"/>
  </cols>
  <sheetData>
    <row r="1" spans="1:22" s="47" customFormat="1" ht="51" customHeight="1">
      <c r="A1" s="43" t="s">
        <v>40</v>
      </c>
      <c r="B1" s="43"/>
      <c r="C1" s="43"/>
      <c r="D1" s="43"/>
      <c r="E1" s="43"/>
      <c r="F1" s="43"/>
      <c r="G1" s="43"/>
      <c r="H1" s="44"/>
      <c r="I1" s="44"/>
      <c r="J1" s="4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47" customFormat="1" ht="33.75" customHeight="1">
      <c r="A2" s="56" t="s">
        <v>63</v>
      </c>
      <c r="B2" s="48"/>
      <c r="C2" s="48"/>
      <c r="E2" s="59"/>
      <c r="F2" s="59"/>
      <c r="G2" s="60"/>
      <c r="H2" s="50"/>
      <c r="I2" s="49"/>
      <c r="J2" s="51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28.5" customHeight="1">
      <c r="A3" s="33" t="s">
        <v>41</v>
      </c>
      <c r="B3" s="41" t="s">
        <v>53</v>
      </c>
      <c r="C3" s="33" t="s">
        <v>42</v>
      </c>
      <c r="D3" s="37" t="s">
        <v>45</v>
      </c>
      <c r="E3" s="37" t="s">
        <v>49</v>
      </c>
      <c r="F3" s="37" t="s">
        <v>66</v>
      </c>
      <c r="G3" s="38" t="s">
        <v>44</v>
      </c>
      <c r="H3" s="38" t="s">
        <v>43</v>
      </c>
      <c r="J3" s="33"/>
      <c r="S3" s="34"/>
      <c r="T3" s="34"/>
      <c r="U3" s="34"/>
      <c r="V3" s="34"/>
    </row>
    <row r="4" spans="1:22" ht="15.75">
      <c r="A4" s="33" t="s">
        <v>46</v>
      </c>
      <c r="B4" s="39" t="s">
        <v>47</v>
      </c>
      <c r="C4" s="33" t="s">
        <v>48</v>
      </c>
      <c r="D4" s="37" t="s">
        <v>54</v>
      </c>
      <c r="E4" s="37" t="s">
        <v>54</v>
      </c>
      <c r="F4" s="37" t="s">
        <v>65</v>
      </c>
      <c r="G4" s="38" t="s">
        <v>50</v>
      </c>
      <c r="H4" s="38" t="s">
        <v>51</v>
      </c>
      <c r="J4" s="33"/>
      <c r="S4" s="34"/>
      <c r="T4" s="34"/>
      <c r="U4" s="34"/>
      <c r="V4" s="34"/>
    </row>
    <row r="5" spans="1:22" ht="24.75" customHeight="1">
      <c r="A5" s="33">
        <v>1</v>
      </c>
      <c r="B5" s="37">
        <f>schnittliste!B5</f>
        <v>1</v>
      </c>
      <c r="C5" s="42" t="str">
        <f>schnittliste!C5</f>
        <v>Zavaschi Michael</v>
      </c>
      <c r="D5" s="52">
        <f>schnittliste!AF5</f>
        <v>22</v>
      </c>
      <c r="E5" s="53">
        <f>schnittliste!AE5</f>
        <v>9703</v>
      </c>
      <c r="F5" s="53">
        <f>schnittliste!AI5</f>
        <v>415</v>
      </c>
      <c r="G5" s="54">
        <f>schnittliste!AD5</f>
        <v>441.05</v>
      </c>
      <c r="H5" s="55">
        <f>schnittliste!AG5</f>
        <v>88</v>
      </c>
      <c r="J5" s="33"/>
      <c r="S5" s="34"/>
      <c r="T5" s="34"/>
      <c r="U5" s="34"/>
      <c r="V5" s="34"/>
    </row>
    <row r="6" spans="1:22" ht="24.75" customHeight="1">
      <c r="A6" s="33">
        <v>2</v>
      </c>
      <c r="B6" s="37">
        <f>schnittliste!B6</f>
        <v>1</v>
      </c>
      <c r="C6" s="42" t="str">
        <f>schnittliste!C6</f>
        <v>Kagerer Johann</v>
      </c>
      <c r="D6" s="52">
        <f>schnittliste!AF6</f>
        <v>22</v>
      </c>
      <c r="E6" s="53">
        <f>schnittliste!AE6</f>
        <v>9475</v>
      </c>
      <c r="F6" s="53">
        <f>schnittliste!AI6</f>
        <v>480</v>
      </c>
      <c r="G6" s="54">
        <f>schnittliste!AD6</f>
        <v>430.68</v>
      </c>
      <c r="H6" s="55">
        <f>schnittliste!AG6</f>
        <v>270</v>
      </c>
      <c r="J6" s="33"/>
      <c r="S6" s="34"/>
      <c r="T6" s="34"/>
      <c r="U6" s="34"/>
      <c r="V6" s="34"/>
    </row>
    <row r="7" spans="1:22" ht="24.75" customHeight="1">
      <c r="A7" s="33">
        <v>3</v>
      </c>
      <c r="B7" s="37">
        <f>schnittliste!B7</f>
        <v>2</v>
      </c>
      <c r="C7" s="42" t="str">
        <f>schnittliste!C7</f>
        <v>Pörner Robert</v>
      </c>
      <c r="D7" s="52">
        <f>schnittliste!AF7</f>
        <v>9</v>
      </c>
      <c r="E7" s="53">
        <f>schnittliste!AE7</f>
        <v>3871</v>
      </c>
      <c r="F7" s="53">
        <f>schnittliste!AI7</f>
        <v>0</v>
      </c>
      <c r="G7" s="54">
        <f>schnittliste!AD7</f>
        <v>430.11</v>
      </c>
      <c r="H7" s="55">
        <f>schnittliste!AG7</f>
        <v>457</v>
      </c>
      <c r="J7" s="33"/>
      <c r="S7" s="34"/>
      <c r="T7" s="34"/>
      <c r="U7" s="34"/>
      <c r="V7" s="34"/>
    </row>
    <row r="8" spans="1:22" ht="24.75" customHeight="1">
      <c r="A8" s="33">
        <v>4</v>
      </c>
      <c r="B8" s="37">
        <f>schnittliste!B8</f>
        <v>1</v>
      </c>
      <c r="C8" s="42" t="str">
        <f>schnittliste!C8</f>
        <v>Leichtl Helmut</v>
      </c>
      <c r="D8" s="52">
        <f>schnittliste!AF8</f>
        <v>22</v>
      </c>
      <c r="E8" s="53">
        <f>schnittliste!AE8</f>
        <v>9454</v>
      </c>
      <c r="F8" s="53">
        <f>schnittliste!AI8</f>
        <v>465</v>
      </c>
      <c r="G8" s="54">
        <f>schnittliste!AD8</f>
        <v>429.73</v>
      </c>
      <c r="H8" s="55">
        <f>schnittliste!AG8</f>
        <v>508</v>
      </c>
      <c r="J8" s="33"/>
      <c r="S8" s="34"/>
      <c r="T8" s="34"/>
      <c r="U8" s="34"/>
      <c r="V8" s="34"/>
    </row>
    <row r="9" spans="1:22" ht="24.75" customHeight="1">
      <c r="A9" s="33">
        <v>5</v>
      </c>
      <c r="B9" s="37">
        <f>schnittliste!B9</f>
        <v>1</v>
      </c>
      <c r="C9" s="42" t="str">
        <f>schnittliste!C9</f>
        <v>Zavaschi Sorin</v>
      </c>
      <c r="D9" s="52">
        <f>schnittliste!AF9</f>
        <v>22</v>
      </c>
      <c r="E9" s="53">
        <f>schnittliste!AE9</f>
        <v>9355</v>
      </c>
      <c r="F9" s="53">
        <f>schnittliste!AI9</f>
        <v>414</v>
      </c>
      <c r="G9" s="54">
        <f>schnittliste!AD9</f>
        <v>425.23</v>
      </c>
      <c r="H9" s="55">
        <f>schnittliste!AG9</f>
        <v>198</v>
      </c>
      <c r="J9" s="33"/>
      <c r="S9" s="34"/>
      <c r="T9" s="34"/>
      <c r="U9" s="34"/>
      <c r="V9" s="34"/>
    </row>
    <row r="10" spans="1:22" ht="24.75" customHeight="1">
      <c r="A10" s="33">
        <v>6</v>
      </c>
      <c r="B10" s="37">
        <f>schnittliste!B10</f>
        <v>4</v>
      </c>
      <c r="C10" s="42" t="str">
        <f>schnittliste!C10</f>
        <v>Leichtl Rita</v>
      </c>
      <c r="D10" s="52">
        <f>schnittliste!AF10</f>
        <v>16</v>
      </c>
      <c r="E10" s="53">
        <f>schnittliste!AE10</f>
        <v>6797</v>
      </c>
      <c r="F10" s="53">
        <f>schnittliste!AI10</f>
        <v>422</v>
      </c>
      <c r="G10" s="54">
        <f>schnittliste!AD10</f>
        <v>424.81</v>
      </c>
      <c r="H10" s="55">
        <f>schnittliste!AG10</f>
        <v>386</v>
      </c>
      <c r="J10" s="33"/>
      <c r="S10" s="34"/>
      <c r="T10" s="34"/>
      <c r="U10" s="34"/>
      <c r="V10" s="34"/>
    </row>
    <row r="11" spans="1:22" ht="24.75" customHeight="1">
      <c r="A11" s="33">
        <v>7</v>
      </c>
      <c r="B11" s="37">
        <f>schnittliste!B11</f>
        <v>1</v>
      </c>
      <c r="C11" s="42" t="str">
        <f>schnittliste!C11</f>
        <v>Ponkratz Robert</v>
      </c>
      <c r="D11" s="52">
        <f>schnittliste!AF11</f>
        <v>21</v>
      </c>
      <c r="E11" s="53">
        <f>schnittliste!AE11</f>
        <v>8818</v>
      </c>
      <c r="F11" s="53">
        <f>schnittliste!AI11</f>
        <v>388</v>
      </c>
      <c r="G11" s="54">
        <f>schnittliste!AD11</f>
        <v>419.9</v>
      </c>
      <c r="H11" s="55">
        <f>schnittliste!AG11</f>
        <v>682</v>
      </c>
      <c r="J11" s="33"/>
      <c r="S11" s="34"/>
      <c r="T11" s="34"/>
      <c r="U11" s="34"/>
      <c r="V11" s="34"/>
    </row>
    <row r="12" spans="1:22" ht="24.75" customHeight="1">
      <c r="A12" s="33">
        <v>8</v>
      </c>
      <c r="B12" s="37">
        <f>schnittliste!B12</f>
        <v>2</v>
      </c>
      <c r="C12" s="42" t="str">
        <f>schnittliste!C12</f>
        <v>Widl Florian</v>
      </c>
      <c r="D12" s="52">
        <f>schnittliste!AF12</f>
        <v>23</v>
      </c>
      <c r="E12" s="53">
        <f>schnittliste!AE12</f>
        <v>9603</v>
      </c>
      <c r="F12" s="53">
        <f>schnittliste!AI12</f>
        <v>405</v>
      </c>
      <c r="G12" s="54">
        <f>schnittliste!AD12</f>
        <v>417.52</v>
      </c>
      <c r="H12" s="55">
        <f>schnittliste!AG12</f>
        <v>342</v>
      </c>
      <c r="J12" s="33"/>
      <c r="S12" s="34"/>
      <c r="T12" s="34"/>
      <c r="U12" s="34"/>
      <c r="V12" s="34"/>
    </row>
    <row r="13" spans="1:22" ht="24.75" customHeight="1">
      <c r="A13" s="33">
        <v>9</v>
      </c>
      <c r="B13" s="37">
        <f>schnittliste!B13</f>
        <v>1</v>
      </c>
      <c r="C13" s="42" t="str">
        <f>schnittliste!C13</f>
        <v>Heidrich Georg</v>
      </c>
      <c r="D13" s="52">
        <f>schnittliste!AF13</f>
        <v>20</v>
      </c>
      <c r="E13" s="53">
        <f>schnittliste!AE13</f>
        <v>8287</v>
      </c>
      <c r="F13" s="53">
        <f>schnittliste!AI13</f>
        <v>413</v>
      </c>
      <c r="G13" s="54">
        <f>schnittliste!AD13</f>
        <v>414.35</v>
      </c>
      <c r="H13" s="55">
        <f>schnittliste!AG13</f>
        <v>288</v>
      </c>
      <c r="J13" s="33"/>
      <c r="S13" s="34"/>
      <c r="T13" s="34"/>
      <c r="U13" s="34"/>
      <c r="V13" s="34"/>
    </row>
    <row r="14" spans="1:22" ht="24.75" customHeight="1">
      <c r="A14" s="33">
        <v>10</v>
      </c>
      <c r="B14" s="37">
        <f>schnittliste!B14</f>
        <v>2</v>
      </c>
      <c r="C14" s="42" t="str">
        <f>schnittliste!C14</f>
        <v>Kulzinger Gerhard</v>
      </c>
      <c r="D14" s="52">
        <f>schnittliste!AF14</f>
        <v>20</v>
      </c>
      <c r="E14" s="53">
        <f>schnittliste!AE14</f>
        <v>8014</v>
      </c>
      <c r="F14" s="53">
        <f>schnittliste!AI14</f>
        <v>405</v>
      </c>
      <c r="G14" s="54">
        <f>schnittliste!AD14</f>
        <v>410.97</v>
      </c>
      <c r="H14" s="55">
        <f>schnittliste!AG14</f>
        <v>763</v>
      </c>
      <c r="J14" s="33"/>
      <c r="S14" s="34"/>
      <c r="T14" s="34"/>
      <c r="U14" s="34"/>
      <c r="V14" s="34"/>
    </row>
    <row r="15" spans="1:22" ht="24.75" customHeight="1">
      <c r="A15" s="33">
        <v>11</v>
      </c>
      <c r="B15" s="37">
        <f>schnittliste!B15</f>
        <v>2</v>
      </c>
      <c r="C15" s="42" t="str">
        <f>schnittliste!C15</f>
        <v>Kagerer Josef</v>
      </c>
      <c r="D15" s="52">
        <f>schnittliste!AF15</f>
        <v>20</v>
      </c>
      <c r="E15" s="53">
        <f>schnittliste!AE15</f>
        <v>8202</v>
      </c>
      <c r="F15" s="53">
        <f>schnittliste!AI15</f>
        <v>400</v>
      </c>
      <c r="G15" s="54">
        <f>schnittliste!AD15</f>
        <v>410.1</v>
      </c>
      <c r="H15" s="55">
        <f>schnittliste!AG15</f>
        <v>620</v>
      </c>
      <c r="J15" s="33"/>
      <c r="S15" s="34"/>
      <c r="T15" s="34"/>
      <c r="U15" s="34"/>
      <c r="V15" s="34"/>
    </row>
    <row r="16" spans="1:22" ht="24.75" customHeight="1">
      <c r="A16" s="33">
        <v>12</v>
      </c>
      <c r="B16" s="37">
        <f>schnittliste!B16</f>
        <v>2</v>
      </c>
      <c r="C16" s="42" t="str">
        <f>schnittliste!C16</f>
        <v>Link Karl-Heinz</v>
      </c>
      <c r="D16" s="52">
        <f>schnittliste!AF16</f>
        <v>21</v>
      </c>
      <c r="E16" s="53">
        <f>schnittliste!AE16</f>
        <v>8574</v>
      </c>
      <c r="F16" s="53">
        <f>schnittliste!AI16</f>
        <v>415</v>
      </c>
      <c r="G16" s="54">
        <f>schnittliste!AD16</f>
        <v>408.29</v>
      </c>
      <c r="H16" s="55">
        <f>schnittliste!AG16</f>
        <v>237</v>
      </c>
      <c r="J16" s="33"/>
      <c r="S16" s="34"/>
      <c r="T16" s="34"/>
      <c r="U16" s="34"/>
      <c r="V16" s="34"/>
    </row>
    <row r="17" spans="1:22" ht="24.75" customHeight="1">
      <c r="A17" s="33">
        <v>13</v>
      </c>
      <c r="B17" s="37">
        <f>schnittliste!B17</f>
        <v>4</v>
      </c>
      <c r="C17" s="42" t="str">
        <f>schnittliste!C17</f>
        <v>Stenrüter Heinz</v>
      </c>
      <c r="D17" s="52">
        <f>schnittliste!AF17</f>
        <v>25</v>
      </c>
      <c r="E17" s="53">
        <f>schnittliste!AE17</f>
        <v>9773</v>
      </c>
      <c r="F17" s="53">
        <f>schnittliste!AI17</f>
        <v>406</v>
      </c>
      <c r="G17" s="54">
        <f>schnittliste!AD17</f>
        <v>398.9</v>
      </c>
      <c r="H17" s="55">
        <f>schnittliste!AG17</f>
        <v>42</v>
      </c>
      <c r="J17" s="33"/>
      <c r="S17" s="34"/>
      <c r="T17" s="34"/>
      <c r="U17" s="34"/>
      <c r="V17" s="34"/>
    </row>
    <row r="18" spans="1:22" ht="24.75" customHeight="1">
      <c r="A18" s="33">
        <v>14</v>
      </c>
      <c r="B18" s="37">
        <f>schnittliste!B18</f>
        <v>3</v>
      </c>
      <c r="C18" s="42" t="str">
        <f>schnittliste!C18</f>
        <v>Zavaschi Cristina</v>
      </c>
      <c r="D18" s="52">
        <f>schnittliste!AF18</f>
        <v>15</v>
      </c>
      <c r="E18" s="53">
        <f>schnittliste!AE18</f>
        <v>5983</v>
      </c>
      <c r="F18" s="53">
        <f>schnittliste!AI18</f>
        <v>381</v>
      </c>
      <c r="G18" s="54">
        <f>schnittliste!AD18</f>
        <v>398.87</v>
      </c>
      <c r="H18" s="55">
        <f>schnittliste!AG18</f>
        <v>184</v>
      </c>
      <c r="J18" s="33"/>
      <c r="S18" s="34"/>
      <c r="T18" s="34"/>
      <c r="U18" s="34"/>
      <c r="V18" s="34"/>
    </row>
    <row r="19" spans="1:22" ht="24.75" customHeight="1">
      <c r="A19" s="33">
        <v>15</v>
      </c>
      <c r="B19" s="37">
        <f>schnittliste!B19</f>
        <v>2</v>
      </c>
      <c r="C19" s="42" t="str">
        <f>schnittliste!C19</f>
        <v>Witt Michael</v>
      </c>
      <c r="D19" s="52">
        <f>schnittliste!AF19</f>
        <v>22</v>
      </c>
      <c r="E19" s="53">
        <f>schnittliste!AE19</f>
        <v>8728</v>
      </c>
      <c r="F19" s="53">
        <f>schnittliste!AI19</f>
        <v>400</v>
      </c>
      <c r="G19" s="54">
        <f>schnittliste!AD19</f>
        <v>396.73</v>
      </c>
      <c r="H19" s="55">
        <f>schnittliste!AG19</f>
        <v>78</v>
      </c>
      <c r="J19" s="33"/>
      <c r="S19" s="34"/>
      <c r="T19" s="34"/>
      <c r="U19" s="34"/>
      <c r="V19" s="34"/>
    </row>
    <row r="20" spans="1:22" ht="24.75" customHeight="1">
      <c r="A20" s="33">
        <v>16</v>
      </c>
      <c r="B20" s="37">
        <f>schnittliste!B20</f>
        <v>3</v>
      </c>
      <c r="C20" s="42" t="str">
        <f>schnittliste!C20</f>
        <v>Höcherl Josef</v>
      </c>
      <c r="D20" s="52">
        <f>schnittliste!AF20</f>
        <v>15</v>
      </c>
      <c r="E20" s="53">
        <f>schnittliste!AE20</f>
        <v>5879</v>
      </c>
      <c r="F20" s="53">
        <f>schnittliste!AI20</f>
        <v>395</v>
      </c>
      <c r="G20" s="54">
        <f>schnittliste!AD20</f>
        <v>391.93</v>
      </c>
      <c r="H20" s="55">
        <f>schnittliste!AG20</f>
        <v>537</v>
      </c>
      <c r="J20" s="33"/>
      <c r="S20" s="34"/>
      <c r="T20" s="34"/>
      <c r="U20" s="34"/>
      <c r="V20" s="34"/>
    </row>
    <row r="21" spans="1:22" ht="24.75" customHeight="1">
      <c r="A21" s="33">
        <v>17</v>
      </c>
      <c r="B21" s="37">
        <f>schnittliste!B21</f>
        <v>2</v>
      </c>
      <c r="C21" s="42" t="str">
        <f>schnittliste!C21</f>
        <v>Labitzke Volkmar</v>
      </c>
      <c r="D21" s="52">
        <f>schnittliste!AF21</f>
        <v>18</v>
      </c>
      <c r="E21" s="53">
        <f>schnittliste!AE21</f>
        <v>7046</v>
      </c>
      <c r="F21" s="53">
        <f>schnittliste!AI21</f>
        <v>415</v>
      </c>
      <c r="G21" s="54">
        <f>schnittliste!AD21</f>
        <v>391.44</v>
      </c>
      <c r="H21" s="55">
        <f>schnittliste!AG21</f>
        <v>63</v>
      </c>
      <c r="J21" s="33"/>
      <c r="S21" s="34"/>
      <c r="T21" s="34"/>
      <c r="U21" s="34"/>
      <c r="V21" s="34"/>
    </row>
    <row r="22" spans="1:22" ht="24.75" customHeight="1">
      <c r="A22" s="33">
        <v>18</v>
      </c>
      <c r="B22" s="37">
        <f>schnittliste!B22</f>
        <v>4</v>
      </c>
      <c r="C22" s="42" t="str">
        <f>schnittliste!C22</f>
        <v>Witt Romelia</v>
      </c>
      <c r="D22" s="52">
        <f>schnittliste!AF22</f>
        <v>16</v>
      </c>
      <c r="E22" s="53">
        <f>schnittliste!AE22</f>
        <v>6163</v>
      </c>
      <c r="F22" s="53">
        <f>schnittliste!AI22</f>
        <v>421</v>
      </c>
      <c r="G22" s="54">
        <f>schnittliste!AD22</f>
        <v>385.19</v>
      </c>
      <c r="H22" s="55">
        <f>schnittliste!AG22</f>
        <v>65</v>
      </c>
      <c r="I22" s="33" t="s">
        <v>48</v>
      </c>
      <c r="J22" s="33"/>
      <c r="S22" s="34"/>
      <c r="T22" s="34"/>
      <c r="U22" s="34"/>
      <c r="V22" s="34"/>
    </row>
    <row r="23" spans="1:22" ht="24.75" customHeight="1">
      <c r="A23" s="33">
        <v>19</v>
      </c>
      <c r="B23" s="37">
        <f>schnittliste!B23</f>
        <v>3</v>
      </c>
      <c r="C23" s="42" t="str">
        <f>schnittliste!C23</f>
        <v>Stadler Wolfgang</v>
      </c>
      <c r="D23" s="52">
        <f>schnittliste!AF23</f>
        <v>14</v>
      </c>
      <c r="E23" s="53">
        <f>schnittliste!AE23</f>
        <v>5213</v>
      </c>
      <c r="F23" s="53">
        <f>schnittliste!AI23</f>
        <v>0</v>
      </c>
      <c r="G23" s="54">
        <f>schnittliste!AD23</f>
        <v>372.36</v>
      </c>
      <c r="H23" s="55">
        <f>schnittliste!AG23</f>
        <v>198</v>
      </c>
      <c r="J23" s="33"/>
      <c r="S23" s="34"/>
      <c r="T23" s="34"/>
      <c r="U23" s="34"/>
      <c r="V23" s="34"/>
    </row>
    <row r="24" spans="1:22" ht="24.75" customHeight="1">
      <c r="A24" s="33">
        <v>20</v>
      </c>
      <c r="B24" s="37">
        <f>schnittliste!B24</f>
        <v>3</v>
      </c>
      <c r="C24" s="42" t="str">
        <f>schnittliste!C24</f>
        <v>Schieber Norbert</v>
      </c>
      <c r="D24" s="52">
        <f>schnittliste!AF24</f>
        <v>12</v>
      </c>
      <c r="E24" s="53">
        <f>schnittliste!AE24</f>
        <v>4436</v>
      </c>
      <c r="F24" s="53">
        <f>schnittliste!AI24</f>
        <v>326</v>
      </c>
      <c r="G24" s="54">
        <f>schnittliste!AD24</f>
        <v>369.67</v>
      </c>
      <c r="H24" s="55">
        <f>schnittliste!AG24</f>
        <v>526</v>
      </c>
      <c r="I24" s="37"/>
      <c r="J24" s="33"/>
      <c r="S24" s="34"/>
      <c r="T24" s="34"/>
      <c r="U24" s="34"/>
      <c r="V24" s="34"/>
    </row>
    <row r="25" spans="1:22" ht="24.75" customHeight="1">
      <c r="A25" s="33">
        <v>21</v>
      </c>
      <c r="B25" s="37">
        <f>schnittliste!B25</f>
        <v>3</v>
      </c>
      <c r="C25" s="42" t="str">
        <f>schnittliste!C25</f>
        <v>Eichenseher Theo</v>
      </c>
      <c r="D25" s="52">
        <f>schnittliste!AF25</f>
        <v>15</v>
      </c>
      <c r="E25" s="53">
        <f>schnittliste!AE25</f>
        <v>5432</v>
      </c>
      <c r="F25" s="53">
        <f>schnittliste!AI25</f>
        <v>357</v>
      </c>
      <c r="G25" s="54">
        <f>schnittliste!AD25</f>
        <v>362.13</v>
      </c>
      <c r="H25" s="55">
        <f>schnittliste!AG25</f>
        <v>554</v>
      </c>
      <c r="J25" s="33"/>
      <c r="S25" s="34"/>
      <c r="T25" s="34"/>
      <c r="U25" s="34"/>
      <c r="V25" s="34"/>
    </row>
    <row r="26" spans="1:22" ht="24.75" customHeight="1">
      <c r="A26" s="33">
        <v>22</v>
      </c>
      <c r="B26" s="37">
        <f>schnittliste!B26</f>
        <v>4</v>
      </c>
      <c r="C26" s="42" t="str">
        <f>schnittliste!C26</f>
        <v>Zieglmeier Roswitha</v>
      </c>
      <c r="D26" s="52">
        <f>schnittliste!AF26</f>
        <v>15</v>
      </c>
      <c r="E26" s="53">
        <f>schnittliste!AE26</f>
        <v>5125</v>
      </c>
      <c r="F26" s="53">
        <f>schnittliste!AI26</f>
        <v>336</v>
      </c>
      <c r="G26" s="54">
        <f>schnittliste!AD26</f>
        <v>353.45</v>
      </c>
      <c r="H26" s="55">
        <f>schnittliste!AG26</f>
        <v>66</v>
      </c>
      <c r="J26" s="33"/>
      <c r="K26" s="37"/>
      <c r="R26" s="37"/>
      <c r="S26" s="34"/>
      <c r="T26" s="34"/>
      <c r="U26" s="34"/>
      <c r="V26" s="34"/>
    </row>
    <row r="27" spans="1:22" ht="24.75" customHeight="1">
      <c r="A27" s="33">
        <v>23</v>
      </c>
      <c r="B27" s="37">
        <f>schnittliste!B27</f>
        <v>3</v>
      </c>
      <c r="C27" s="42" t="str">
        <f>schnittliste!C27</f>
        <v>Pörner Peter</v>
      </c>
      <c r="D27" s="52">
        <f>schnittliste!AF27</f>
        <v>2</v>
      </c>
      <c r="E27" s="53">
        <f>schnittliste!AE27</f>
        <v>664</v>
      </c>
      <c r="F27" s="53">
        <f>schnittliste!AI27</f>
        <v>0</v>
      </c>
      <c r="G27" s="54">
        <f>schnittliste!AD27</f>
        <v>332</v>
      </c>
      <c r="H27" s="55">
        <f>schnittliste!AG27</f>
        <v>479</v>
      </c>
      <c r="I27" s="37"/>
      <c r="J27" s="33"/>
      <c r="K27" s="37"/>
      <c r="R27" s="37"/>
      <c r="S27" s="34"/>
      <c r="T27" s="34"/>
      <c r="U27" s="34"/>
      <c r="V27" s="34"/>
    </row>
    <row r="28" spans="1:22" ht="24.75" customHeight="1">
      <c r="A28" s="33">
        <v>24</v>
      </c>
      <c r="B28" s="37">
        <f>schnittliste!B28</f>
        <v>4</v>
      </c>
      <c r="C28" s="42" t="str">
        <f>schnittliste!C28</f>
        <v>Brosch Annerose</v>
      </c>
      <c r="D28" s="52">
        <f>schnittliste!AF28</f>
        <v>2</v>
      </c>
      <c r="E28" s="53">
        <f>schnittliste!AE28</f>
        <v>410</v>
      </c>
      <c r="F28" s="53">
        <f>schnittliste!AI28</f>
        <v>0</v>
      </c>
      <c r="G28" s="54">
        <f>schnittliste!AD28</f>
        <v>273.33</v>
      </c>
      <c r="H28" s="55">
        <f>schnittliste!AG28</f>
        <v>12</v>
      </c>
      <c r="J28" s="33"/>
      <c r="S28" s="34"/>
      <c r="T28" s="34"/>
      <c r="U28" s="34"/>
      <c r="V28" s="34"/>
    </row>
    <row r="29" spans="1:22" ht="24.75" customHeight="1">
      <c r="A29" s="33">
        <v>25</v>
      </c>
      <c r="B29" s="37">
        <f>schnittliste!B28</f>
        <v>4</v>
      </c>
      <c r="C29" s="42" t="str">
        <f>schnittliste!C29</f>
        <v>Uhl Cornelia</v>
      </c>
      <c r="D29" s="52">
        <f>schnittliste!AF29</f>
        <v>1</v>
      </c>
      <c r="E29" s="53">
        <f>schnittliste!AE29</f>
        <v>426</v>
      </c>
      <c r="F29" s="53">
        <f>schnittliste!AI29</f>
        <v>0</v>
      </c>
      <c r="G29" s="54">
        <f>schnittliste!AD29</f>
        <v>426</v>
      </c>
      <c r="H29" s="55">
        <f>schnittliste!AG29</f>
        <v>127</v>
      </c>
      <c r="J29" s="33"/>
      <c r="S29" s="34"/>
      <c r="T29" s="34"/>
      <c r="U29" s="34"/>
      <c r="V29" s="34"/>
    </row>
    <row r="30" spans="1:22" ht="19.5" customHeight="1" hidden="1">
      <c r="A30" s="33">
        <v>26</v>
      </c>
      <c r="B30" s="37">
        <f>schnittliste!B31</f>
        <v>6</v>
      </c>
      <c r="C30" s="42" t="str">
        <f>schnittliste!C31</f>
        <v>Schütz Hermann</v>
      </c>
      <c r="D30" s="52">
        <f>schnittliste!AF31</f>
        <v>0</v>
      </c>
      <c r="E30" s="53">
        <f>schnittliste!AE31</f>
        <v>0</v>
      </c>
      <c r="F30" s="53"/>
      <c r="G30" s="54">
        <f>schnittliste!AD31</f>
        <v>0</v>
      </c>
      <c r="H30" s="55">
        <f>schnittliste!AG31</f>
        <v>354</v>
      </c>
      <c r="J30" s="33"/>
      <c r="K30" s="37"/>
      <c r="R30" s="37"/>
      <c r="S30" s="34"/>
      <c r="T30" s="34"/>
      <c r="U30" s="34"/>
      <c r="V30" s="34"/>
    </row>
    <row r="31" spans="7:22" ht="15" hidden="1">
      <c r="G31" s="37"/>
      <c r="J31" s="33"/>
      <c r="K31" s="37"/>
      <c r="R31" s="37"/>
      <c r="S31" s="34"/>
      <c r="T31" s="34"/>
      <c r="U31" s="34"/>
      <c r="V31" s="34"/>
    </row>
    <row r="32" spans="10:22" ht="39.75" customHeight="1">
      <c r="J32" s="33"/>
      <c r="K32" s="37"/>
      <c r="R32" s="37"/>
      <c r="S32" s="34"/>
      <c r="T32" s="34"/>
      <c r="U32" s="34"/>
      <c r="V32" s="34"/>
    </row>
    <row r="33" spans="2:22" ht="21.75">
      <c r="B33" s="36" t="s">
        <v>52</v>
      </c>
      <c r="F33" s="57" t="s">
        <v>55</v>
      </c>
      <c r="G33" s="110">
        <f ca="1">TODAY()</f>
        <v>40992</v>
      </c>
      <c r="H33" s="110"/>
      <c r="J33" s="33"/>
      <c r="K33" s="37"/>
      <c r="R33" s="37"/>
      <c r="S33" s="34"/>
      <c r="T33" s="34"/>
      <c r="U33" s="34"/>
      <c r="V33" s="34"/>
    </row>
    <row r="34" spans="1:22" ht="15">
      <c r="A34" s="33" t="s">
        <v>48</v>
      </c>
      <c r="O34" s="37"/>
      <c r="V34" s="37"/>
    </row>
    <row r="35" spans="10:22" ht="15">
      <c r="J35" s="33"/>
      <c r="O35" s="37"/>
      <c r="V35" s="37"/>
    </row>
    <row r="36" spans="10:22" ht="15">
      <c r="J36" s="33"/>
      <c r="O36" s="37"/>
      <c r="V36" s="37"/>
    </row>
    <row r="37" spans="10:22" ht="22.5" customHeight="1">
      <c r="J37" s="33"/>
      <c r="O37" s="37"/>
      <c r="V37" s="37"/>
    </row>
    <row r="38" spans="10:22" ht="15" customHeight="1">
      <c r="J38" s="33"/>
      <c r="O38" s="37"/>
      <c r="V38" s="37"/>
    </row>
    <row r="39" spans="10:22" ht="15">
      <c r="J39" s="33"/>
      <c r="O39" s="37"/>
      <c r="V39" s="37"/>
    </row>
    <row r="40" spans="1:22" ht="30" customHeight="1">
      <c r="A40" s="31"/>
      <c r="B40" s="31"/>
      <c r="C40" s="31"/>
      <c r="D40" s="31"/>
      <c r="E40" s="31"/>
      <c r="F40" s="31"/>
      <c r="G40" s="31"/>
      <c r="H40" s="32"/>
      <c r="I40" s="32"/>
      <c r="O40" s="37"/>
      <c r="V40" s="37"/>
    </row>
    <row r="41" spans="15:22" ht="19.5" customHeight="1">
      <c r="O41" s="37"/>
      <c r="P41" s="37"/>
      <c r="Q41" s="37"/>
      <c r="R41" s="37"/>
      <c r="S41" s="37"/>
      <c r="T41" s="37"/>
      <c r="U41" s="37"/>
      <c r="V41" s="37"/>
    </row>
    <row r="42" spans="2:4" ht="30" customHeight="1">
      <c r="B42" s="32"/>
      <c r="C42" s="40"/>
      <c r="D42" s="32"/>
    </row>
    <row r="43" spans="2:4" ht="19.5" customHeight="1">
      <c r="B43" s="32"/>
      <c r="C43" s="32"/>
      <c r="D43" s="32"/>
    </row>
    <row r="44" ht="21.75" customHeight="1"/>
    <row r="45" ht="21.75" customHeight="1"/>
    <row r="46" ht="21.75" customHeight="1"/>
    <row r="47" ht="21.75" customHeight="1"/>
    <row r="48" ht="21.75" customHeight="1"/>
  </sheetData>
  <sheetProtection/>
  <mergeCells count="1">
    <mergeCell ref="G33:H33"/>
  </mergeCells>
  <printOptions/>
  <pageMargins left="0.58" right="0.07" top="0.375" bottom="0.5027777777777778" header="0.4921259845" footer="0.4921259845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 Kagerer</dc:creator>
  <cp:keywords/>
  <dc:description/>
  <cp:lastModifiedBy>Johann Kagerer</cp:lastModifiedBy>
  <cp:lastPrinted>2012-02-15T16:25:18Z</cp:lastPrinted>
  <dcterms:created xsi:type="dcterms:W3CDTF">2009-02-02T12:47:41Z</dcterms:created>
  <dcterms:modified xsi:type="dcterms:W3CDTF">2012-03-24T07:50:54Z</dcterms:modified>
  <cp:category/>
  <cp:version/>
  <cp:contentType/>
  <cp:contentStatus/>
</cp:coreProperties>
</file>